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CO2 monitor NL\Excel versie Jeroen\"/>
    </mc:Choice>
  </mc:AlternateContent>
  <xr:revisionPtr revIDLastSave="0" documentId="13_ncr:1_{8FAAD1F7-D47A-4347-9D01-69BB347672FD}" xr6:coauthVersionLast="47" xr6:coauthVersionMax="47" xr10:uidLastSave="{00000000-0000-0000-0000-000000000000}"/>
  <bookViews>
    <workbookView xWindow="-110" yWindow="-110" windowWidth="19420" windowHeight="10300" tabRatio="788" xr2:uid="{3504D16C-8723-4A27-825C-9EBF0CAEE41E}"/>
  </bookViews>
  <sheets>
    <sheet name="Handleiding" sheetId="9" r:id="rId1"/>
    <sheet name="CO2 referentie footprint" sheetId="1" r:id="rId2"/>
    <sheet name="Maatregelen" sheetId="2" r:id="rId3"/>
    <sheet name="TUSSENBEREKENINGEN" sheetId="5" state="hidden" r:id="rId4"/>
    <sheet name="Footprint incl maatregelen" sheetId="6" state="hidden" r:id="rId5"/>
    <sheet name="Materieel en Transport" sheetId="3" r:id="rId6"/>
    <sheet name="Resultaten" sheetId="7" r:id="rId7"/>
    <sheet name="Verberg_Percentages" sheetId="4" state="hidden" r:id="rId8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6" i="3" l="1"/>
  <c r="O25" i="3"/>
  <c r="O24" i="3"/>
  <c r="O23" i="3"/>
  <c r="O22" i="3"/>
  <c r="O18" i="3"/>
  <c r="O17" i="3"/>
  <c r="O16" i="3"/>
  <c r="O15" i="3"/>
  <c r="O14" i="3"/>
  <c r="H26" i="3"/>
  <c r="H25" i="3"/>
  <c r="H24" i="3"/>
  <c r="H23" i="3"/>
  <c r="H22" i="3"/>
  <c r="H18" i="3"/>
  <c r="H17" i="3"/>
  <c r="H16" i="3"/>
  <c r="H15" i="3"/>
  <c r="H14" i="3"/>
  <c r="E1" i="1"/>
  <c r="I6" i="2"/>
  <c r="J6" i="2"/>
  <c r="K6" i="2"/>
  <c r="L6" i="2"/>
  <c r="M6" i="2"/>
  <c r="I7" i="2"/>
  <c r="J7" i="2"/>
  <c r="K7" i="2"/>
  <c r="L7" i="2"/>
  <c r="M7" i="2"/>
  <c r="I8" i="2"/>
  <c r="J8" i="2"/>
  <c r="K8" i="2"/>
  <c r="L8" i="2"/>
  <c r="M8" i="2"/>
  <c r="I9" i="2"/>
  <c r="J9" i="2"/>
  <c r="K9" i="2"/>
  <c r="L9" i="2"/>
  <c r="M9" i="2"/>
  <c r="I10" i="2"/>
  <c r="J10" i="2"/>
  <c r="K10" i="2"/>
  <c r="L10" i="2"/>
  <c r="M10" i="2"/>
  <c r="I11" i="2"/>
  <c r="J11" i="2"/>
  <c r="K11" i="2"/>
  <c r="L11" i="2"/>
  <c r="M11" i="2"/>
  <c r="I12" i="2"/>
  <c r="J12" i="2"/>
  <c r="K12" i="2"/>
  <c r="L12" i="2"/>
  <c r="M12" i="2"/>
  <c r="I13" i="2"/>
  <c r="J13" i="2"/>
  <c r="K13" i="2"/>
  <c r="L13" i="2"/>
  <c r="M13" i="2"/>
  <c r="I14" i="2"/>
  <c r="J14" i="2"/>
  <c r="K14" i="2"/>
  <c r="L14" i="2"/>
  <c r="M14" i="2"/>
  <c r="I15" i="2"/>
  <c r="J15" i="2"/>
  <c r="K15" i="2"/>
  <c r="L15" i="2"/>
  <c r="M15" i="2"/>
  <c r="I16" i="2"/>
  <c r="J16" i="2"/>
  <c r="K16" i="2"/>
  <c r="L16" i="2"/>
  <c r="M16" i="2"/>
  <c r="I17" i="2"/>
  <c r="J17" i="2"/>
  <c r="K17" i="2"/>
  <c r="L17" i="2"/>
  <c r="M17" i="2"/>
  <c r="I18" i="2"/>
  <c r="J18" i="2"/>
  <c r="K18" i="2"/>
  <c r="L18" i="2"/>
  <c r="M18" i="2"/>
  <c r="I19" i="2"/>
  <c r="J19" i="2"/>
  <c r="K19" i="2"/>
  <c r="L19" i="2"/>
  <c r="M19" i="2"/>
  <c r="I20" i="2"/>
  <c r="J20" i="2"/>
  <c r="K20" i="2"/>
  <c r="L20" i="2"/>
  <c r="M20" i="2"/>
  <c r="I21" i="2"/>
  <c r="J21" i="2"/>
  <c r="K21" i="2"/>
  <c r="L21" i="2"/>
  <c r="M21" i="2"/>
  <c r="I22" i="2"/>
  <c r="J22" i="2"/>
  <c r="K22" i="2"/>
  <c r="L22" i="2"/>
  <c r="M22" i="2"/>
  <c r="I23" i="2"/>
  <c r="J23" i="2"/>
  <c r="K23" i="2"/>
  <c r="L23" i="2"/>
  <c r="M23" i="2"/>
  <c r="I24" i="2"/>
  <c r="J24" i="2"/>
  <c r="K24" i="2"/>
  <c r="L24" i="2"/>
  <c r="M24" i="2"/>
  <c r="I4" i="2"/>
  <c r="J4" i="2"/>
  <c r="K4" i="2"/>
  <c r="L4" i="2"/>
  <c r="M4" i="2"/>
  <c r="T224" i="6" a="1"/>
  <c r="T224" i="6" s="1"/>
  <c r="T223" i="6" a="1"/>
  <c r="T223" i="6" s="1"/>
  <c r="T222" i="6" a="1"/>
  <c r="T222" i="6" s="1"/>
  <c r="T221" i="6" a="1"/>
  <c r="T221" i="6" s="1"/>
  <c r="T220" i="6" a="1"/>
  <c r="T220" i="6" s="1"/>
  <c r="T219" i="6" a="1"/>
  <c r="T219" i="6" s="1"/>
  <c r="T218" i="6" a="1"/>
  <c r="T218" i="6" s="1"/>
  <c r="T217" i="6" a="1"/>
  <c r="T217" i="6" s="1"/>
  <c r="T216" i="6" a="1"/>
  <c r="T216" i="6" s="1"/>
  <c r="T215" i="6" a="1"/>
  <c r="T215" i="6" s="1"/>
  <c r="T214" i="6" a="1"/>
  <c r="T214" i="6" s="1"/>
  <c r="T213" i="6" a="1"/>
  <c r="T213" i="6" s="1"/>
  <c r="T212" i="6" a="1"/>
  <c r="T212" i="6" s="1"/>
  <c r="T211" i="6" a="1"/>
  <c r="T211" i="6" s="1"/>
  <c r="T210" i="6" a="1"/>
  <c r="T210" i="6" s="1"/>
  <c r="T209" i="6" a="1"/>
  <c r="T209" i="6" s="1"/>
  <c r="T208" i="6" a="1"/>
  <c r="T208" i="6" s="1"/>
  <c r="T207" i="6" a="1"/>
  <c r="T207" i="6" s="1"/>
  <c r="T206" i="6" a="1"/>
  <c r="T206" i="6" s="1"/>
  <c r="T205" i="6" a="1"/>
  <c r="T205" i="6" s="1"/>
  <c r="T204" i="6" a="1"/>
  <c r="T204" i="6" s="1"/>
  <c r="T203" i="6" a="1"/>
  <c r="T203" i="6" s="1"/>
  <c r="T202" i="6" a="1"/>
  <c r="T202" i="6" s="1"/>
  <c r="T201" i="6" a="1"/>
  <c r="T201" i="6" s="1"/>
  <c r="T200" i="6" a="1"/>
  <c r="T200" i="6" s="1"/>
  <c r="T199" i="6" a="1"/>
  <c r="T199" i="6" s="1"/>
  <c r="T198" i="6" a="1"/>
  <c r="T198" i="6" s="1"/>
  <c r="T197" i="6" a="1"/>
  <c r="T197" i="6" s="1"/>
  <c r="T196" i="6" a="1"/>
  <c r="T196" i="6" s="1"/>
  <c r="T195" i="6" a="1"/>
  <c r="T195" i="6" s="1"/>
  <c r="T194" i="6" a="1"/>
  <c r="T194" i="6" s="1"/>
  <c r="T193" i="6" a="1"/>
  <c r="T193" i="6" s="1"/>
  <c r="T192" i="6" a="1"/>
  <c r="T192" i="6" s="1"/>
  <c r="T191" i="6" a="1"/>
  <c r="T191" i="6" s="1"/>
  <c r="T190" i="6" a="1"/>
  <c r="T190" i="6" s="1"/>
  <c r="T189" i="6" a="1"/>
  <c r="T189" i="6" s="1"/>
  <c r="T188" i="6" a="1"/>
  <c r="T188" i="6" s="1"/>
  <c r="T187" i="6" a="1"/>
  <c r="T187" i="6" s="1"/>
  <c r="T186" i="6" a="1"/>
  <c r="T186" i="6" s="1"/>
  <c r="T185" i="6" a="1"/>
  <c r="T185" i="6" s="1"/>
  <c r="T184" i="6" a="1"/>
  <c r="T184" i="6" s="1"/>
  <c r="T183" i="6" a="1"/>
  <c r="T183" i="6" s="1"/>
  <c r="T182" i="6" a="1"/>
  <c r="T182" i="6" s="1"/>
  <c r="T181" i="6" a="1"/>
  <c r="T181" i="6" s="1"/>
  <c r="T180" i="6" a="1"/>
  <c r="T180" i="6" s="1"/>
  <c r="T179" i="6" a="1"/>
  <c r="T179" i="6" s="1"/>
  <c r="T178" i="6" a="1"/>
  <c r="T178" i="6" s="1"/>
  <c r="T177" i="6" a="1"/>
  <c r="T177" i="6" s="1"/>
  <c r="T176" i="6" a="1"/>
  <c r="T176" i="6" s="1"/>
  <c r="T175" i="6" a="1"/>
  <c r="T175" i="6" s="1"/>
  <c r="T174" i="6" a="1"/>
  <c r="T174" i="6" s="1"/>
  <c r="T173" i="6" a="1"/>
  <c r="T173" i="6" s="1"/>
  <c r="T172" i="6" a="1"/>
  <c r="T172" i="6" s="1"/>
  <c r="T171" i="6" a="1"/>
  <c r="T171" i="6" s="1"/>
  <c r="T170" i="6" a="1"/>
  <c r="T170" i="6" s="1"/>
  <c r="T169" i="6" a="1"/>
  <c r="T169" i="6" s="1"/>
  <c r="T168" i="6" a="1"/>
  <c r="T168" i="6" s="1"/>
  <c r="T167" i="6" a="1"/>
  <c r="T167" i="6" s="1"/>
  <c r="T166" i="6" a="1"/>
  <c r="T166" i="6" s="1"/>
  <c r="T165" i="6" a="1"/>
  <c r="T165" i="6" s="1"/>
  <c r="T164" i="6" a="1"/>
  <c r="T164" i="6" s="1"/>
  <c r="T163" i="6" a="1"/>
  <c r="T163" i="6" s="1"/>
  <c r="T162" i="6" a="1"/>
  <c r="T162" i="6" s="1"/>
  <c r="T161" i="6" a="1"/>
  <c r="T161" i="6" s="1"/>
  <c r="T160" i="6" a="1"/>
  <c r="T160" i="6" s="1"/>
  <c r="T159" i="6" a="1"/>
  <c r="T159" i="6" s="1"/>
  <c r="T158" i="6" a="1"/>
  <c r="T158" i="6" s="1"/>
  <c r="T157" i="6" a="1"/>
  <c r="T157" i="6" s="1"/>
  <c r="T156" i="6" a="1"/>
  <c r="T156" i="6" s="1"/>
  <c r="T155" i="6" a="1"/>
  <c r="T155" i="6" s="1"/>
  <c r="T154" i="6" a="1"/>
  <c r="T154" i="6" s="1"/>
  <c r="T153" i="6" a="1"/>
  <c r="T153" i="6" s="1"/>
  <c r="T152" i="6" a="1"/>
  <c r="T152" i="6" s="1"/>
  <c r="T151" i="6" a="1"/>
  <c r="T151" i="6" s="1"/>
  <c r="T150" i="6" a="1"/>
  <c r="T150" i="6" s="1"/>
  <c r="T149" i="6" a="1"/>
  <c r="T149" i="6" s="1"/>
  <c r="T148" i="6" a="1"/>
  <c r="T148" i="6" s="1"/>
  <c r="T147" i="6" a="1"/>
  <c r="T147" i="6" s="1"/>
  <c r="T146" i="6" a="1"/>
  <c r="T146" i="6" s="1"/>
  <c r="T145" i="6" a="1"/>
  <c r="T145" i="6" s="1"/>
  <c r="T144" i="6" a="1"/>
  <c r="T144" i="6" s="1"/>
  <c r="T143" i="6" a="1"/>
  <c r="T143" i="6" s="1"/>
  <c r="T142" i="6" a="1"/>
  <c r="T142" i="6" s="1"/>
  <c r="T141" i="6" a="1"/>
  <c r="T141" i="6" s="1"/>
  <c r="T140" i="6" a="1"/>
  <c r="T140" i="6" s="1"/>
  <c r="T139" i="6" a="1"/>
  <c r="T139" i="6" s="1"/>
  <c r="T138" i="6" a="1"/>
  <c r="T138" i="6" s="1"/>
  <c r="T137" i="6" a="1"/>
  <c r="T137" i="6" s="1"/>
  <c r="T136" i="6" a="1"/>
  <c r="T136" i="6" s="1"/>
  <c r="T135" i="6" a="1"/>
  <c r="T135" i="6" s="1"/>
  <c r="T134" i="6" a="1"/>
  <c r="T134" i="6" s="1"/>
  <c r="T133" i="6" a="1"/>
  <c r="T133" i="6" s="1"/>
  <c r="T132" i="6" a="1"/>
  <c r="T132" i="6" s="1"/>
  <c r="T131" i="6" a="1"/>
  <c r="T131" i="6" s="1"/>
  <c r="T130" i="6" a="1"/>
  <c r="T130" i="6" s="1"/>
  <c r="T129" i="6" a="1"/>
  <c r="T129" i="6" s="1"/>
  <c r="T128" i="6" a="1"/>
  <c r="T128" i="6" s="1"/>
  <c r="T127" i="6" a="1"/>
  <c r="T127" i="6" s="1"/>
  <c r="T126" i="6" a="1"/>
  <c r="T126" i="6" s="1"/>
  <c r="T125" i="6" a="1"/>
  <c r="T125" i="6" s="1"/>
  <c r="T124" i="6" a="1"/>
  <c r="T124" i="6" s="1"/>
  <c r="T123" i="6" a="1"/>
  <c r="T123" i="6" s="1"/>
  <c r="T122" i="6" a="1"/>
  <c r="T122" i="6" s="1"/>
  <c r="T121" i="6" a="1"/>
  <c r="T121" i="6" s="1"/>
  <c r="T120" i="6" a="1"/>
  <c r="T120" i="6" s="1"/>
  <c r="T119" i="6" a="1"/>
  <c r="T119" i="6" s="1"/>
  <c r="T118" i="6" a="1"/>
  <c r="T118" i="6" s="1"/>
  <c r="T117" i="6" a="1"/>
  <c r="T117" i="6" s="1"/>
  <c r="T116" i="6" a="1"/>
  <c r="T116" i="6" s="1"/>
  <c r="T115" i="6" a="1"/>
  <c r="T115" i="6" s="1"/>
  <c r="T114" i="6" a="1"/>
  <c r="T114" i="6" s="1"/>
  <c r="T113" i="6" a="1"/>
  <c r="T113" i="6" s="1"/>
  <c r="T112" i="6" a="1"/>
  <c r="T112" i="6" s="1"/>
  <c r="T111" i="6" a="1"/>
  <c r="T111" i="6" s="1"/>
  <c r="T110" i="6" a="1"/>
  <c r="T110" i="6" s="1"/>
  <c r="T109" i="6" a="1"/>
  <c r="T109" i="6" s="1"/>
  <c r="T108" i="6" a="1"/>
  <c r="T108" i="6" s="1"/>
  <c r="T107" i="6" a="1"/>
  <c r="T107" i="6" s="1"/>
  <c r="T106" i="6" a="1"/>
  <c r="T106" i="6" s="1"/>
  <c r="T105" i="6" a="1"/>
  <c r="T105" i="6" s="1"/>
  <c r="T104" i="6" a="1"/>
  <c r="T104" i="6" s="1"/>
  <c r="T103" i="6" a="1"/>
  <c r="T103" i="6" s="1"/>
  <c r="T102" i="6" a="1"/>
  <c r="T102" i="6" s="1"/>
  <c r="T101" i="6" a="1"/>
  <c r="T101" i="6" s="1"/>
  <c r="T100" i="6" a="1"/>
  <c r="T100" i="6" s="1"/>
  <c r="T99" i="6" a="1"/>
  <c r="T99" i="6" s="1"/>
  <c r="T98" i="6" a="1"/>
  <c r="T98" i="6" s="1"/>
  <c r="T97" i="6" a="1"/>
  <c r="T97" i="6" s="1"/>
  <c r="T96" i="6" a="1"/>
  <c r="T96" i="6" s="1"/>
  <c r="T95" i="6" a="1"/>
  <c r="T95" i="6" s="1"/>
  <c r="T94" i="6" a="1"/>
  <c r="T94" i="6" s="1"/>
  <c r="T93" i="6" a="1"/>
  <c r="T93" i="6" s="1"/>
  <c r="T92" i="6" a="1"/>
  <c r="T92" i="6" s="1"/>
  <c r="T91" i="6" a="1"/>
  <c r="T91" i="6" s="1"/>
  <c r="T90" i="6" a="1"/>
  <c r="T90" i="6" s="1"/>
  <c r="T89" i="6" a="1"/>
  <c r="T89" i="6" s="1"/>
  <c r="T88" i="6" a="1"/>
  <c r="T88" i="6" s="1"/>
  <c r="T87" i="6" a="1"/>
  <c r="T87" i="6" s="1"/>
  <c r="T86" i="6" a="1"/>
  <c r="T86" i="6" s="1"/>
  <c r="T85" i="6" a="1"/>
  <c r="T85" i="6" s="1"/>
  <c r="T84" i="6" a="1"/>
  <c r="T84" i="6" s="1"/>
  <c r="T83" i="6" a="1"/>
  <c r="T83" i="6" s="1"/>
  <c r="T82" i="6" a="1"/>
  <c r="T82" i="6" s="1"/>
  <c r="T81" i="6" a="1"/>
  <c r="T81" i="6" s="1"/>
  <c r="T80" i="6" a="1"/>
  <c r="T80" i="6" s="1"/>
  <c r="T79" i="6" a="1"/>
  <c r="T79" i="6" s="1"/>
  <c r="T78" i="6" a="1"/>
  <c r="T78" i="6" s="1"/>
  <c r="T77" i="6" a="1"/>
  <c r="T77" i="6" s="1"/>
  <c r="T76" i="6" a="1"/>
  <c r="T76" i="6" s="1"/>
  <c r="T75" i="6" a="1"/>
  <c r="T75" i="6" s="1"/>
  <c r="T74" i="6" a="1"/>
  <c r="T74" i="6" s="1"/>
  <c r="T73" i="6" a="1"/>
  <c r="T73" i="6" s="1"/>
  <c r="T72" i="6" a="1"/>
  <c r="T72" i="6" s="1"/>
  <c r="T71" i="6" a="1"/>
  <c r="T71" i="6" s="1"/>
  <c r="T70" i="6" a="1"/>
  <c r="T70" i="6" s="1"/>
  <c r="T69" i="6" a="1"/>
  <c r="T69" i="6" s="1"/>
  <c r="T68" i="6" a="1"/>
  <c r="T68" i="6" s="1"/>
  <c r="T67" i="6" a="1"/>
  <c r="T67" i="6" s="1"/>
  <c r="T66" i="6" a="1"/>
  <c r="T66" i="6" s="1"/>
  <c r="T65" i="6" a="1"/>
  <c r="T65" i="6" s="1"/>
  <c r="T64" i="6" a="1"/>
  <c r="T64" i="6" s="1"/>
  <c r="T63" i="6" a="1"/>
  <c r="T63" i="6" s="1"/>
  <c r="T62" i="6" a="1"/>
  <c r="T62" i="6" s="1"/>
  <c r="T61" i="6" a="1"/>
  <c r="T61" i="6" s="1"/>
  <c r="T60" i="6" a="1"/>
  <c r="T60" i="6" s="1"/>
  <c r="T59" i="6" a="1"/>
  <c r="T59" i="6" s="1"/>
  <c r="T58" i="6" a="1"/>
  <c r="T58" i="6" s="1"/>
  <c r="T57" i="6" a="1"/>
  <c r="T57" i="6" s="1"/>
  <c r="T56" i="6" a="1"/>
  <c r="T56" i="6" s="1"/>
  <c r="T55" i="6" a="1"/>
  <c r="T55" i="6" s="1"/>
  <c r="T54" i="6" a="1"/>
  <c r="T54" i="6" s="1"/>
  <c r="T53" i="6" a="1"/>
  <c r="T53" i="6" s="1"/>
  <c r="T52" i="6" a="1"/>
  <c r="T52" i="6" s="1"/>
  <c r="T51" i="6" a="1"/>
  <c r="T51" i="6" s="1"/>
  <c r="T50" i="6" a="1"/>
  <c r="T50" i="6" s="1"/>
  <c r="T49" i="6" a="1"/>
  <c r="T49" i="6" s="1"/>
  <c r="T48" i="6" a="1"/>
  <c r="T48" i="6" s="1"/>
  <c r="T47" i="6" a="1"/>
  <c r="T47" i="6" s="1"/>
  <c r="T46" i="6" a="1"/>
  <c r="T46" i="6" s="1"/>
  <c r="T45" i="6" a="1"/>
  <c r="T45" i="6" s="1"/>
  <c r="T44" i="6" a="1"/>
  <c r="T44" i="6" s="1"/>
  <c r="T43" i="6" a="1"/>
  <c r="T43" i="6" s="1"/>
  <c r="T42" i="6" a="1"/>
  <c r="T42" i="6" s="1"/>
  <c r="T41" i="6" a="1"/>
  <c r="T41" i="6" s="1"/>
  <c r="T40" i="6" a="1"/>
  <c r="T40" i="6" s="1"/>
  <c r="T39" i="6" a="1"/>
  <c r="T39" i="6" s="1"/>
  <c r="T38" i="6" a="1"/>
  <c r="T38" i="6" s="1"/>
  <c r="T37" i="6" a="1"/>
  <c r="T37" i="6" s="1"/>
  <c r="T36" i="6" a="1"/>
  <c r="T36" i="6" s="1"/>
  <c r="T35" i="6" a="1"/>
  <c r="T35" i="6" s="1"/>
  <c r="T34" i="6" a="1"/>
  <c r="T34" i="6" s="1"/>
  <c r="T33" i="6" a="1"/>
  <c r="T33" i="6" s="1"/>
  <c r="T32" i="6" a="1"/>
  <c r="T32" i="6" s="1"/>
  <c r="T31" i="6" a="1"/>
  <c r="T31" i="6" s="1"/>
  <c r="T30" i="6" a="1"/>
  <c r="T30" i="6" s="1"/>
  <c r="T29" i="6" a="1"/>
  <c r="T29" i="6" s="1"/>
  <c r="T28" i="6" a="1"/>
  <c r="T28" i="6" s="1"/>
  <c r="T27" i="6" a="1"/>
  <c r="T27" i="6" s="1"/>
  <c r="T26" i="6" a="1"/>
  <c r="T26" i="6" s="1"/>
  <c r="T25" i="6" a="1"/>
  <c r="T25" i="6" s="1"/>
  <c r="T24" i="6" a="1"/>
  <c r="T24" i="6" s="1"/>
  <c r="T23" i="6" a="1"/>
  <c r="T23" i="6" s="1"/>
  <c r="T22" i="6" a="1"/>
  <c r="T22" i="6" s="1"/>
  <c r="T21" i="6" a="1"/>
  <c r="T21" i="6" s="1"/>
  <c r="T20" i="6" a="1"/>
  <c r="T20" i="6" s="1"/>
  <c r="T19" i="6" a="1"/>
  <c r="T19" i="6" s="1"/>
  <c r="T18" i="6" a="1"/>
  <c r="T18" i="6" s="1"/>
  <c r="T17" i="6" a="1"/>
  <c r="T17" i="6" s="1"/>
  <c r="T16" i="6" a="1"/>
  <c r="T16" i="6" s="1"/>
  <c r="T15" i="6" a="1"/>
  <c r="T15" i="6" s="1"/>
  <c r="T14" i="6" a="1"/>
  <c r="T14" i="6" s="1"/>
  <c r="T13" i="6" a="1"/>
  <c r="T13" i="6" s="1"/>
  <c r="T12" i="6" a="1"/>
  <c r="T12" i="6" s="1"/>
  <c r="T11" i="6" a="1"/>
  <c r="T11" i="6" s="1"/>
  <c r="T10" i="6" a="1"/>
  <c r="T10" i="6" s="1"/>
  <c r="T9" i="6" a="1"/>
  <c r="T9" i="6" s="1"/>
  <c r="T8" i="6" a="1"/>
  <c r="T8" i="6" s="1"/>
  <c r="T7" i="6" a="1"/>
  <c r="T7" i="6" s="1"/>
  <c r="T6" i="6" a="1"/>
  <c r="T6" i="6" s="1"/>
  <c r="T5" i="6" a="1"/>
  <c r="T5" i="6" s="1"/>
  <c r="T4" i="6" a="1"/>
  <c r="T4" i="6" s="1"/>
  <c r="S203" i="6"/>
  <c r="Q203" i="6"/>
  <c r="O203" i="6"/>
  <c r="M203" i="6"/>
  <c r="K203" i="6"/>
  <c r="I203" i="6"/>
  <c r="G203" i="6"/>
  <c r="S202" i="6"/>
  <c r="Q202" i="6"/>
  <c r="O202" i="6"/>
  <c r="M202" i="6"/>
  <c r="K202" i="6"/>
  <c r="I202" i="6"/>
  <c r="G202" i="6"/>
  <c r="S201" i="6"/>
  <c r="Q201" i="6"/>
  <c r="O201" i="6"/>
  <c r="M201" i="6"/>
  <c r="K201" i="6"/>
  <c r="I201" i="6"/>
  <c r="G201" i="6"/>
  <c r="S200" i="6"/>
  <c r="Q200" i="6"/>
  <c r="O200" i="6"/>
  <c r="M200" i="6"/>
  <c r="K200" i="6"/>
  <c r="I200" i="6"/>
  <c r="G200" i="6"/>
  <c r="S199" i="6"/>
  <c r="Q199" i="6"/>
  <c r="O199" i="6"/>
  <c r="M199" i="6"/>
  <c r="K199" i="6"/>
  <c r="I199" i="6"/>
  <c r="G199" i="6"/>
  <c r="S198" i="6"/>
  <c r="Q198" i="6"/>
  <c r="O198" i="6"/>
  <c r="M198" i="6"/>
  <c r="K198" i="6"/>
  <c r="I198" i="6"/>
  <c r="G198" i="6"/>
  <c r="S196" i="6"/>
  <c r="Q196" i="6"/>
  <c r="O196" i="6"/>
  <c r="M196" i="6"/>
  <c r="K196" i="6"/>
  <c r="I196" i="6"/>
  <c r="G196" i="6"/>
  <c r="S194" i="6"/>
  <c r="Q194" i="6"/>
  <c r="O194" i="6"/>
  <c r="M194" i="6"/>
  <c r="K194" i="6"/>
  <c r="I194" i="6"/>
  <c r="G194" i="6"/>
  <c r="S192" i="6"/>
  <c r="Q192" i="6"/>
  <c r="O192" i="6"/>
  <c r="M192" i="6"/>
  <c r="K192" i="6"/>
  <c r="I192" i="6"/>
  <c r="G192" i="6"/>
  <c r="S190" i="6"/>
  <c r="Q190" i="6"/>
  <c r="O190" i="6"/>
  <c r="M190" i="6"/>
  <c r="K190" i="6"/>
  <c r="I190" i="6"/>
  <c r="G190" i="6"/>
  <c r="S188" i="6"/>
  <c r="Q188" i="6"/>
  <c r="O188" i="6"/>
  <c r="M188" i="6"/>
  <c r="K188" i="6"/>
  <c r="I188" i="6"/>
  <c r="G188" i="6"/>
  <c r="S186" i="6"/>
  <c r="Q186" i="6"/>
  <c r="O186" i="6"/>
  <c r="M186" i="6"/>
  <c r="K186" i="6"/>
  <c r="I186" i="6"/>
  <c r="G186" i="6"/>
  <c r="S184" i="6"/>
  <c r="Q184" i="6"/>
  <c r="O184" i="6"/>
  <c r="M184" i="6"/>
  <c r="K184" i="6"/>
  <c r="I184" i="6"/>
  <c r="G184" i="6"/>
  <c r="S182" i="6"/>
  <c r="Q182" i="6"/>
  <c r="O182" i="6"/>
  <c r="M182" i="6"/>
  <c r="K182" i="6"/>
  <c r="I182" i="6"/>
  <c r="G182" i="6"/>
  <c r="S180" i="6"/>
  <c r="R180" i="6"/>
  <c r="Q180" i="6"/>
  <c r="P180" i="6"/>
  <c r="O180" i="6"/>
  <c r="N180" i="6"/>
  <c r="M180" i="6"/>
  <c r="L180" i="6"/>
  <c r="K180" i="6"/>
  <c r="J180" i="6"/>
  <c r="I180" i="6"/>
  <c r="H180" i="6"/>
  <c r="G180" i="6"/>
  <c r="F180" i="6"/>
  <c r="S179" i="6"/>
  <c r="Q179" i="6"/>
  <c r="O179" i="6"/>
  <c r="M179" i="6"/>
  <c r="K179" i="6"/>
  <c r="I179" i="6"/>
  <c r="G179" i="6"/>
  <c r="S177" i="6"/>
  <c r="Q177" i="6"/>
  <c r="O177" i="6"/>
  <c r="M177" i="6"/>
  <c r="K177" i="6"/>
  <c r="I177" i="6"/>
  <c r="G177" i="6"/>
  <c r="S175" i="6"/>
  <c r="Q175" i="6"/>
  <c r="O175" i="6"/>
  <c r="M175" i="6"/>
  <c r="K175" i="6"/>
  <c r="I175" i="6"/>
  <c r="G175" i="6"/>
  <c r="S174" i="6"/>
  <c r="Q174" i="6"/>
  <c r="O174" i="6"/>
  <c r="M174" i="6"/>
  <c r="K174" i="6"/>
  <c r="I174" i="6"/>
  <c r="G174" i="6"/>
  <c r="S173" i="6"/>
  <c r="Q173" i="6"/>
  <c r="O173" i="6"/>
  <c r="M173" i="6"/>
  <c r="K173" i="6"/>
  <c r="I173" i="6"/>
  <c r="G173" i="6"/>
  <c r="S172" i="6"/>
  <c r="Q172" i="6"/>
  <c r="O172" i="6"/>
  <c r="M172" i="6"/>
  <c r="K172" i="6"/>
  <c r="I172" i="6"/>
  <c r="G172" i="6"/>
  <c r="S171" i="6"/>
  <c r="Q171" i="6"/>
  <c r="O171" i="6"/>
  <c r="M171" i="6"/>
  <c r="K171" i="6"/>
  <c r="I171" i="6"/>
  <c r="G171" i="6"/>
  <c r="S170" i="6"/>
  <c r="Q170" i="6"/>
  <c r="O170" i="6"/>
  <c r="M170" i="6"/>
  <c r="K170" i="6"/>
  <c r="I170" i="6"/>
  <c r="G170" i="6"/>
  <c r="S169" i="6"/>
  <c r="Q169" i="6"/>
  <c r="O169" i="6"/>
  <c r="M169" i="6"/>
  <c r="K169" i="6"/>
  <c r="I169" i="6"/>
  <c r="G169" i="6"/>
  <c r="S168" i="6"/>
  <c r="Q168" i="6"/>
  <c r="O168" i="6"/>
  <c r="M168" i="6"/>
  <c r="K168" i="6"/>
  <c r="I168" i="6"/>
  <c r="G168" i="6"/>
  <c r="S167" i="6"/>
  <c r="Q167" i="6"/>
  <c r="O167" i="6"/>
  <c r="M167" i="6"/>
  <c r="K167" i="6"/>
  <c r="I167" i="6"/>
  <c r="G167" i="6"/>
  <c r="S166" i="6"/>
  <c r="Q166" i="6"/>
  <c r="O166" i="6"/>
  <c r="M166" i="6"/>
  <c r="K166" i="6"/>
  <c r="I166" i="6"/>
  <c r="G166" i="6"/>
  <c r="S165" i="6"/>
  <c r="Q165" i="6"/>
  <c r="O165" i="6"/>
  <c r="M165" i="6"/>
  <c r="K165" i="6"/>
  <c r="I165" i="6"/>
  <c r="G165" i="6"/>
  <c r="S164" i="6"/>
  <c r="Q164" i="6"/>
  <c r="O164" i="6"/>
  <c r="M164" i="6"/>
  <c r="K164" i="6"/>
  <c r="I164" i="6"/>
  <c r="G164" i="6"/>
  <c r="S162" i="6"/>
  <c r="Q162" i="6"/>
  <c r="O162" i="6"/>
  <c r="M162" i="6"/>
  <c r="K162" i="6"/>
  <c r="I162" i="6"/>
  <c r="G162" i="6"/>
  <c r="S160" i="6"/>
  <c r="Q160" i="6"/>
  <c r="O160" i="6"/>
  <c r="M160" i="6"/>
  <c r="K160" i="6"/>
  <c r="I160" i="6"/>
  <c r="G160" i="6"/>
  <c r="S158" i="6"/>
  <c r="Q158" i="6"/>
  <c r="O158" i="6"/>
  <c r="M158" i="6"/>
  <c r="K158" i="6"/>
  <c r="I158" i="6"/>
  <c r="G158" i="6"/>
  <c r="S157" i="6"/>
  <c r="Q157" i="6"/>
  <c r="O157" i="6"/>
  <c r="M157" i="6"/>
  <c r="K157" i="6"/>
  <c r="I157" i="6"/>
  <c r="G157" i="6"/>
  <c r="S156" i="6"/>
  <c r="Q156" i="6"/>
  <c r="O156" i="6"/>
  <c r="M156" i="6"/>
  <c r="K156" i="6"/>
  <c r="I156" i="6"/>
  <c r="G156" i="6"/>
  <c r="S155" i="6"/>
  <c r="Q155" i="6"/>
  <c r="O155" i="6"/>
  <c r="M155" i="6"/>
  <c r="K155" i="6"/>
  <c r="I155" i="6"/>
  <c r="G155" i="6"/>
  <c r="S154" i="6"/>
  <c r="Q154" i="6"/>
  <c r="O154" i="6"/>
  <c r="M154" i="6"/>
  <c r="K154" i="6"/>
  <c r="I154" i="6"/>
  <c r="G154" i="6"/>
  <c r="S153" i="6"/>
  <c r="Q153" i="6"/>
  <c r="O153" i="6"/>
  <c r="M153" i="6"/>
  <c r="K153" i="6"/>
  <c r="I153" i="6"/>
  <c r="G153" i="6"/>
  <c r="S152" i="6"/>
  <c r="Q152" i="6"/>
  <c r="O152" i="6"/>
  <c r="M152" i="6"/>
  <c r="K152" i="6"/>
  <c r="I152" i="6"/>
  <c r="G152" i="6"/>
  <c r="S151" i="6"/>
  <c r="Q151" i="6"/>
  <c r="O151" i="6"/>
  <c r="M151" i="6"/>
  <c r="K151" i="6"/>
  <c r="I151" i="6"/>
  <c r="G151" i="6"/>
  <c r="S150" i="6"/>
  <c r="Q150" i="6"/>
  <c r="O150" i="6"/>
  <c r="M150" i="6"/>
  <c r="K150" i="6"/>
  <c r="I150" i="6"/>
  <c r="G150" i="6"/>
  <c r="S149" i="6"/>
  <c r="Q149" i="6"/>
  <c r="O149" i="6"/>
  <c r="M149" i="6"/>
  <c r="K149" i="6"/>
  <c r="I149" i="6"/>
  <c r="G149" i="6"/>
  <c r="S148" i="6"/>
  <c r="Q148" i="6"/>
  <c r="O148" i="6"/>
  <c r="M148" i="6"/>
  <c r="K148" i="6"/>
  <c r="I148" i="6"/>
  <c r="G148" i="6"/>
  <c r="S147" i="6"/>
  <c r="Q147" i="6"/>
  <c r="O147" i="6"/>
  <c r="M147" i="6"/>
  <c r="K147" i="6"/>
  <c r="I147" i="6"/>
  <c r="G147" i="6"/>
  <c r="S146" i="6"/>
  <c r="Q146" i="6"/>
  <c r="O146" i="6"/>
  <c r="M146" i="6"/>
  <c r="K146" i="6"/>
  <c r="I146" i="6"/>
  <c r="G146" i="6"/>
  <c r="S145" i="6"/>
  <c r="Q145" i="6"/>
  <c r="O145" i="6"/>
  <c r="M145" i="6"/>
  <c r="K145" i="6"/>
  <c r="I145" i="6"/>
  <c r="G145" i="6"/>
  <c r="S144" i="6"/>
  <c r="Q144" i="6"/>
  <c r="O144" i="6"/>
  <c r="M144" i="6"/>
  <c r="K144" i="6"/>
  <c r="I144" i="6"/>
  <c r="G144" i="6"/>
  <c r="S143" i="6"/>
  <c r="Q143" i="6"/>
  <c r="O143" i="6"/>
  <c r="M143" i="6"/>
  <c r="K143" i="6"/>
  <c r="I143" i="6"/>
  <c r="G143" i="6"/>
  <c r="S142" i="6"/>
  <c r="Q142" i="6"/>
  <c r="O142" i="6"/>
  <c r="M142" i="6"/>
  <c r="K142" i="6"/>
  <c r="I142" i="6"/>
  <c r="G142" i="6"/>
  <c r="S140" i="6"/>
  <c r="Q140" i="6"/>
  <c r="O140" i="6"/>
  <c r="M140" i="6"/>
  <c r="K140" i="6"/>
  <c r="I140" i="6"/>
  <c r="G140" i="6"/>
  <c r="S139" i="6"/>
  <c r="Q139" i="6"/>
  <c r="O139" i="6"/>
  <c r="M139" i="6"/>
  <c r="K139" i="6"/>
  <c r="I139" i="6"/>
  <c r="G139" i="6"/>
  <c r="S138" i="6"/>
  <c r="Q138" i="6"/>
  <c r="O138" i="6"/>
  <c r="M138" i="6"/>
  <c r="K138" i="6"/>
  <c r="I138" i="6"/>
  <c r="G138" i="6"/>
  <c r="S137" i="6"/>
  <c r="Q137" i="6"/>
  <c r="O137" i="6"/>
  <c r="M137" i="6"/>
  <c r="K137" i="6"/>
  <c r="I137" i="6"/>
  <c r="G137" i="6"/>
  <c r="S135" i="6"/>
  <c r="Q135" i="6"/>
  <c r="O135" i="6"/>
  <c r="M135" i="6"/>
  <c r="K135" i="6"/>
  <c r="I135" i="6"/>
  <c r="G135" i="6"/>
  <c r="S133" i="6"/>
  <c r="Q133" i="6"/>
  <c r="O133" i="6"/>
  <c r="M133" i="6"/>
  <c r="K133" i="6"/>
  <c r="I133" i="6"/>
  <c r="G133" i="6"/>
  <c r="S131" i="6"/>
  <c r="Q131" i="6"/>
  <c r="O131" i="6"/>
  <c r="M131" i="6"/>
  <c r="K131" i="6"/>
  <c r="I131" i="6"/>
  <c r="G131" i="6"/>
  <c r="S130" i="6"/>
  <c r="Q130" i="6"/>
  <c r="O130" i="6"/>
  <c r="M130" i="6"/>
  <c r="K130" i="6"/>
  <c r="I130" i="6"/>
  <c r="G130" i="6"/>
  <c r="S129" i="6"/>
  <c r="Q129" i="6"/>
  <c r="O129" i="6"/>
  <c r="M129" i="6"/>
  <c r="K129" i="6"/>
  <c r="I129" i="6"/>
  <c r="G129" i="6"/>
  <c r="S128" i="6"/>
  <c r="Q128" i="6"/>
  <c r="O128" i="6"/>
  <c r="M128" i="6"/>
  <c r="K128" i="6"/>
  <c r="I128" i="6"/>
  <c r="G128" i="6"/>
  <c r="S127" i="6"/>
  <c r="Q127" i="6"/>
  <c r="O127" i="6"/>
  <c r="M127" i="6"/>
  <c r="K127" i="6"/>
  <c r="I127" i="6"/>
  <c r="G127" i="6"/>
  <c r="S126" i="6"/>
  <c r="Q126" i="6"/>
  <c r="O126" i="6"/>
  <c r="M126" i="6"/>
  <c r="K126" i="6"/>
  <c r="I126" i="6"/>
  <c r="G126" i="6"/>
  <c r="S125" i="6"/>
  <c r="Q125" i="6"/>
  <c r="O125" i="6"/>
  <c r="M125" i="6"/>
  <c r="K125" i="6"/>
  <c r="I125" i="6"/>
  <c r="G125" i="6"/>
  <c r="S124" i="6"/>
  <c r="Q124" i="6"/>
  <c r="O124" i="6"/>
  <c r="M124" i="6"/>
  <c r="K124" i="6"/>
  <c r="I124" i="6"/>
  <c r="G124" i="6"/>
  <c r="S123" i="6"/>
  <c r="Q123" i="6"/>
  <c r="O123" i="6"/>
  <c r="M123" i="6"/>
  <c r="K123" i="6"/>
  <c r="I123" i="6"/>
  <c r="G123" i="6"/>
  <c r="S122" i="6"/>
  <c r="Q122" i="6"/>
  <c r="O122" i="6"/>
  <c r="M122" i="6"/>
  <c r="K122" i="6"/>
  <c r="I122" i="6"/>
  <c r="G122" i="6"/>
  <c r="S121" i="6"/>
  <c r="Q121" i="6"/>
  <c r="O121" i="6"/>
  <c r="M121" i="6"/>
  <c r="K121" i="6"/>
  <c r="I121" i="6"/>
  <c r="G121" i="6"/>
  <c r="S120" i="6"/>
  <c r="Q120" i="6"/>
  <c r="O120" i="6"/>
  <c r="M120" i="6"/>
  <c r="K120" i="6"/>
  <c r="I120" i="6"/>
  <c r="G120" i="6"/>
  <c r="S119" i="6"/>
  <c r="Q119" i="6"/>
  <c r="O119" i="6"/>
  <c r="M119" i="6"/>
  <c r="K119" i="6"/>
  <c r="I119" i="6"/>
  <c r="G119" i="6"/>
  <c r="S118" i="6"/>
  <c r="Q118" i="6"/>
  <c r="O118" i="6"/>
  <c r="M118" i="6"/>
  <c r="K118" i="6"/>
  <c r="I118" i="6"/>
  <c r="G118" i="6"/>
  <c r="S117" i="6"/>
  <c r="Q117" i="6"/>
  <c r="O117" i="6"/>
  <c r="M117" i="6"/>
  <c r="K117" i="6"/>
  <c r="I117" i="6"/>
  <c r="G117" i="6"/>
  <c r="S116" i="6"/>
  <c r="Q116" i="6"/>
  <c r="O116" i="6"/>
  <c r="M116" i="6"/>
  <c r="K116" i="6"/>
  <c r="I116" i="6"/>
  <c r="G116" i="6"/>
  <c r="S115" i="6"/>
  <c r="Q115" i="6"/>
  <c r="O115" i="6"/>
  <c r="M115" i="6"/>
  <c r="K115" i="6"/>
  <c r="I115" i="6"/>
  <c r="G115" i="6"/>
  <c r="S114" i="6"/>
  <c r="Q114" i="6"/>
  <c r="O114" i="6"/>
  <c r="M114" i="6"/>
  <c r="K114" i="6"/>
  <c r="I114" i="6"/>
  <c r="G114" i="6"/>
  <c r="S113" i="6"/>
  <c r="Q113" i="6"/>
  <c r="O113" i="6"/>
  <c r="M113" i="6"/>
  <c r="K113" i="6"/>
  <c r="I113" i="6"/>
  <c r="G113" i="6"/>
  <c r="S112" i="6"/>
  <c r="Q112" i="6"/>
  <c r="O112" i="6"/>
  <c r="M112" i="6"/>
  <c r="K112" i="6"/>
  <c r="I112" i="6"/>
  <c r="G112" i="6"/>
  <c r="S110" i="6"/>
  <c r="Q110" i="6"/>
  <c r="O110" i="6"/>
  <c r="M110" i="6"/>
  <c r="K110" i="6"/>
  <c r="I110" i="6"/>
  <c r="G110" i="6"/>
  <c r="S109" i="6"/>
  <c r="Q109" i="6"/>
  <c r="O109" i="6"/>
  <c r="M109" i="6"/>
  <c r="K109" i="6"/>
  <c r="I109" i="6"/>
  <c r="G109" i="6"/>
  <c r="S108" i="6"/>
  <c r="Q108" i="6"/>
  <c r="O108" i="6"/>
  <c r="M108" i="6"/>
  <c r="K108" i="6"/>
  <c r="I108" i="6"/>
  <c r="G108" i="6"/>
  <c r="S106" i="6"/>
  <c r="Q106" i="6"/>
  <c r="O106" i="6"/>
  <c r="M106" i="6"/>
  <c r="K106" i="6"/>
  <c r="I106" i="6"/>
  <c r="G106" i="6"/>
  <c r="S104" i="6"/>
  <c r="Q104" i="6"/>
  <c r="O104" i="6"/>
  <c r="M104" i="6"/>
  <c r="K104" i="6"/>
  <c r="I104" i="6"/>
  <c r="G104" i="6"/>
  <c r="S102" i="6"/>
  <c r="Q102" i="6"/>
  <c r="O102" i="6"/>
  <c r="M102" i="6"/>
  <c r="K102" i="6"/>
  <c r="I102" i="6"/>
  <c r="G102" i="6"/>
  <c r="S101" i="6"/>
  <c r="Q101" i="6"/>
  <c r="O101" i="6"/>
  <c r="M101" i="6"/>
  <c r="K101" i="6"/>
  <c r="I101" i="6"/>
  <c r="G101" i="6"/>
  <c r="S100" i="6"/>
  <c r="Q100" i="6"/>
  <c r="O100" i="6"/>
  <c r="M100" i="6"/>
  <c r="K100" i="6"/>
  <c r="I100" i="6"/>
  <c r="G100" i="6"/>
  <c r="S98" i="6"/>
  <c r="Q98" i="6"/>
  <c r="O98" i="6"/>
  <c r="M98" i="6"/>
  <c r="K98" i="6"/>
  <c r="I98" i="6"/>
  <c r="G98" i="6"/>
  <c r="S97" i="6"/>
  <c r="Q97" i="6"/>
  <c r="O97" i="6"/>
  <c r="M97" i="6"/>
  <c r="K97" i="6"/>
  <c r="I97" i="6"/>
  <c r="G97" i="6"/>
  <c r="S95" i="6"/>
  <c r="Q95" i="6"/>
  <c r="O95" i="6"/>
  <c r="M95" i="6"/>
  <c r="K95" i="6"/>
  <c r="I95" i="6"/>
  <c r="G95" i="6"/>
  <c r="S93" i="6"/>
  <c r="Q93" i="6"/>
  <c r="O93" i="6"/>
  <c r="M93" i="6"/>
  <c r="K93" i="6"/>
  <c r="I93" i="6"/>
  <c r="G93" i="6"/>
  <c r="S92" i="6"/>
  <c r="Q92" i="6"/>
  <c r="O92" i="6"/>
  <c r="M92" i="6"/>
  <c r="K92" i="6"/>
  <c r="I92" i="6"/>
  <c r="G92" i="6"/>
  <c r="S91" i="6"/>
  <c r="Q91" i="6"/>
  <c r="O91" i="6"/>
  <c r="M91" i="6"/>
  <c r="K91" i="6"/>
  <c r="I91" i="6"/>
  <c r="G91" i="6"/>
  <c r="S90" i="6"/>
  <c r="Q90" i="6"/>
  <c r="O90" i="6"/>
  <c r="M90" i="6"/>
  <c r="K90" i="6"/>
  <c r="I90" i="6"/>
  <c r="G90" i="6"/>
  <c r="S89" i="6"/>
  <c r="Q89" i="6"/>
  <c r="O89" i="6"/>
  <c r="M89" i="6"/>
  <c r="K89" i="6"/>
  <c r="I89" i="6"/>
  <c r="G89" i="6"/>
  <c r="S88" i="6"/>
  <c r="Q88" i="6"/>
  <c r="O88" i="6"/>
  <c r="M88" i="6"/>
  <c r="K88" i="6"/>
  <c r="I88" i="6"/>
  <c r="G88" i="6"/>
  <c r="S87" i="6"/>
  <c r="Q87" i="6"/>
  <c r="O87" i="6"/>
  <c r="M87" i="6"/>
  <c r="K87" i="6"/>
  <c r="I87" i="6"/>
  <c r="G87" i="6"/>
  <c r="S86" i="6"/>
  <c r="Q86" i="6"/>
  <c r="O86" i="6"/>
  <c r="M86" i="6"/>
  <c r="K86" i="6"/>
  <c r="I86" i="6"/>
  <c r="G86" i="6"/>
  <c r="S85" i="6"/>
  <c r="Q85" i="6"/>
  <c r="O85" i="6"/>
  <c r="M85" i="6"/>
  <c r="K85" i="6"/>
  <c r="I85" i="6"/>
  <c r="G85" i="6"/>
  <c r="S84" i="6"/>
  <c r="Q84" i="6"/>
  <c r="O84" i="6"/>
  <c r="M84" i="6"/>
  <c r="K84" i="6"/>
  <c r="I84" i="6"/>
  <c r="G84" i="6"/>
  <c r="S82" i="6"/>
  <c r="Q82" i="6"/>
  <c r="O82" i="6"/>
  <c r="M82" i="6"/>
  <c r="K82" i="6"/>
  <c r="I82" i="6"/>
  <c r="G82" i="6"/>
  <c r="S80" i="6"/>
  <c r="Q80" i="6"/>
  <c r="O80" i="6"/>
  <c r="M80" i="6"/>
  <c r="K80" i="6"/>
  <c r="I80" i="6"/>
  <c r="G80" i="6"/>
  <c r="S79" i="6"/>
  <c r="Q79" i="6"/>
  <c r="O79" i="6"/>
  <c r="M79" i="6"/>
  <c r="K79" i="6"/>
  <c r="I79" i="6"/>
  <c r="G79" i="6"/>
  <c r="S78" i="6"/>
  <c r="Q78" i="6"/>
  <c r="O78" i="6"/>
  <c r="M78" i="6"/>
  <c r="K78" i="6"/>
  <c r="I78" i="6"/>
  <c r="G78" i="6"/>
  <c r="S77" i="6"/>
  <c r="Q77" i="6"/>
  <c r="O77" i="6"/>
  <c r="M77" i="6"/>
  <c r="K77" i="6"/>
  <c r="I77" i="6"/>
  <c r="G77" i="6"/>
  <c r="S76" i="6"/>
  <c r="Q76" i="6"/>
  <c r="O76" i="6"/>
  <c r="M76" i="6"/>
  <c r="K76" i="6"/>
  <c r="I76" i="6"/>
  <c r="G76" i="6"/>
  <c r="S75" i="6"/>
  <c r="Q75" i="6"/>
  <c r="O75" i="6"/>
  <c r="M75" i="6"/>
  <c r="K75" i="6"/>
  <c r="I75" i="6"/>
  <c r="G75" i="6"/>
  <c r="S74" i="6"/>
  <c r="Q74" i="6"/>
  <c r="O74" i="6"/>
  <c r="M74" i="6"/>
  <c r="K74" i="6"/>
  <c r="I74" i="6"/>
  <c r="G74" i="6"/>
  <c r="S73" i="6"/>
  <c r="Q73" i="6"/>
  <c r="O73" i="6"/>
  <c r="M73" i="6"/>
  <c r="K73" i="6"/>
  <c r="I73" i="6"/>
  <c r="G73" i="6"/>
  <c r="S72" i="6"/>
  <c r="Q72" i="6"/>
  <c r="O72" i="6"/>
  <c r="M72" i="6"/>
  <c r="K72" i="6"/>
  <c r="I72" i="6"/>
  <c r="G72" i="6"/>
  <c r="S71" i="6"/>
  <c r="Q71" i="6"/>
  <c r="O71" i="6"/>
  <c r="M71" i="6"/>
  <c r="K71" i="6"/>
  <c r="I71" i="6"/>
  <c r="G71" i="6"/>
  <c r="S70" i="6"/>
  <c r="Q70" i="6"/>
  <c r="O70" i="6"/>
  <c r="M70" i="6"/>
  <c r="K70" i="6"/>
  <c r="I70" i="6"/>
  <c r="G70" i="6"/>
  <c r="S69" i="6"/>
  <c r="Q69" i="6"/>
  <c r="O69" i="6"/>
  <c r="M69" i="6"/>
  <c r="K69" i="6"/>
  <c r="I69" i="6"/>
  <c r="G69" i="6"/>
  <c r="S68" i="6"/>
  <c r="Q68" i="6"/>
  <c r="O68" i="6"/>
  <c r="M68" i="6"/>
  <c r="K68" i="6"/>
  <c r="I68" i="6"/>
  <c r="G68" i="6"/>
  <c r="S67" i="6"/>
  <c r="Q67" i="6"/>
  <c r="O67" i="6"/>
  <c r="M67" i="6"/>
  <c r="K67" i="6"/>
  <c r="I67" i="6"/>
  <c r="G67" i="6"/>
  <c r="S66" i="6"/>
  <c r="Q66" i="6"/>
  <c r="O66" i="6"/>
  <c r="M66" i="6"/>
  <c r="K66" i="6"/>
  <c r="I66" i="6"/>
  <c r="G66" i="6"/>
  <c r="S65" i="6"/>
  <c r="Q65" i="6"/>
  <c r="O65" i="6"/>
  <c r="M65" i="6"/>
  <c r="K65" i="6"/>
  <c r="I65" i="6"/>
  <c r="G65" i="6"/>
  <c r="S63" i="6"/>
  <c r="Q63" i="6"/>
  <c r="O63" i="6"/>
  <c r="M63" i="6"/>
  <c r="K63" i="6"/>
  <c r="I63" i="6"/>
  <c r="G63" i="6"/>
  <c r="S62" i="6"/>
  <c r="Q62" i="6"/>
  <c r="O62" i="6"/>
  <c r="M62" i="6"/>
  <c r="K62" i="6"/>
  <c r="I62" i="6"/>
  <c r="G62" i="6"/>
  <c r="S61" i="6"/>
  <c r="Q61" i="6"/>
  <c r="O61" i="6"/>
  <c r="M61" i="6"/>
  <c r="K61" i="6"/>
  <c r="I61" i="6"/>
  <c r="G61" i="6"/>
  <c r="S60" i="6"/>
  <c r="Q60" i="6"/>
  <c r="O60" i="6"/>
  <c r="M60" i="6"/>
  <c r="K60" i="6"/>
  <c r="I60" i="6"/>
  <c r="G60" i="6"/>
  <c r="S59" i="6"/>
  <c r="Q59" i="6"/>
  <c r="O59" i="6"/>
  <c r="M59" i="6"/>
  <c r="K59" i="6"/>
  <c r="I59" i="6"/>
  <c r="G59" i="6"/>
  <c r="S58" i="6"/>
  <c r="Q58" i="6"/>
  <c r="O58" i="6"/>
  <c r="M58" i="6"/>
  <c r="K58" i="6"/>
  <c r="I58" i="6"/>
  <c r="G58" i="6"/>
  <c r="S57" i="6"/>
  <c r="Q57" i="6"/>
  <c r="O57" i="6"/>
  <c r="M57" i="6"/>
  <c r="K57" i="6"/>
  <c r="I57" i="6"/>
  <c r="G57" i="6"/>
  <c r="S56" i="6"/>
  <c r="Q56" i="6"/>
  <c r="O56" i="6"/>
  <c r="M56" i="6"/>
  <c r="K56" i="6"/>
  <c r="I56" i="6"/>
  <c r="G56" i="6"/>
  <c r="S54" i="6"/>
  <c r="Q54" i="6"/>
  <c r="O54" i="6"/>
  <c r="M54" i="6"/>
  <c r="K54" i="6"/>
  <c r="I54" i="6"/>
  <c r="G54" i="6"/>
  <c r="S53" i="6"/>
  <c r="Q53" i="6"/>
  <c r="O53" i="6"/>
  <c r="M53" i="6"/>
  <c r="K53" i="6"/>
  <c r="I53" i="6"/>
  <c r="G53" i="6"/>
  <c r="S51" i="6"/>
  <c r="Q51" i="6"/>
  <c r="O51" i="6"/>
  <c r="M51" i="6"/>
  <c r="K51" i="6"/>
  <c r="I51" i="6"/>
  <c r="G51" i="6"/>
  <c r="S50" i="6"/>
  <c r="Q50" i="6"/>
  <c r="O50" i="6"/>
  <c r="M50" i="6"/>
  <c r="K50" i="6"/>
  <c r="I50" i="6"/>
  <c r="G50" i="6"/>
  <c r="S48" i="6"/>
  <c r="Q48" i="6"/>
  <c r="O48" i="6"/>
  <c r="M48" i="6"/>
  <c r="K48" i="6"/>
  <c r="I48" i="6"/>
  <c r="G48" i="6"/>
  <c r="S46" i="6"/>
  <c r="Q46" i="6"/>
  <c r="O46" i="6"/>
  <c r="M46" i="6"/>
  <c r="K46" i="6"/>
  <c r="I46" i="6"/>
  <c r="G46" i="6"/>
  <c r="S44" i="6"/>
  <c r="Q44" i="6"/>
  <c r="O44" i="6"/>
  <c r="M44" i="6"/>
  <c r="K44" i="6"/>
  <c r="I44" i="6"/>
  <c r="G44" i="6"/>
  <c r="S43" i="6"/>
  <c r="Q43" i="6"/>
  <c r="O43" i="6"/>
  <c r="M43" i="6"/>
  <c r="K43" i="6"/>
  <c r="I43" i="6"/>
  <c r="G43" i="6"/>
  <c r="S42" i="6"/>
  <c r="Q42" i="6"/>
  <c r="O42" i="6"/>
  <c r="M42" i="6"/>
  <c r="K42" i="6"/>
  <c r="I42" i="6"/>
  <c r="G42" i="6"/>
  <c r="S41" i="6"/>
  <c r="Q41" i="6"/>
  <c r="O41" i="6"/>
  <c r="M41" i="6"/>
  <c r="K41" i="6"/>
  <c r="I41" i="6"/>
  <c r="G41" i="6"/>
  <c r="S40" i="6"/>
  <c r="Q40" i="6"/>
  <c r="O40" i="6"/>
  <c r="M40" i="6"/>
  <c r="K40" i="6"/>
  <c r="I40" i="6"/>
  <c r="G40" i="6"/>
  <c r="S39" i="6"/>
  <c r="Q39" i="6"/>
  <c r="O39" i="6"/>
  <c r="M39" i="6"/>
  <c r="K39" i="6"/>
  <c r="I39" i="6"/>
  <c r="G39" i="6"/>
  <c r="S38" i="6"/>
  <c r="Q38" i="6"/>
  <c r="O38" i="6"/>
  <c r="M38" i="6"/>
  <c r="K38" i="6"/>
  <c r="I38" i="6"/>
  <c r="G38" i="6"/>
  <c r="S37" i="6"/>
  <c r="Q37" i="6"/>
  <c r="O37" i="6"/>
  <c r="M37" i="6"/>
  <c r="K37" i="6"/>
  <c r="I37" i="6"/>
  <c r="G37" i="6"/>
  <c r="S35" i="6"/>
  <c r="Q35" i="6"/>
  <c r="O35" i="6"/>
  <c r="M35" i="6"/>
  <c r="K35" i="6"/>
  <c r="I35" i="6"/>
  <c r="G35" i="6"/>
  <c r="S34" i="6"/>
  <c r="Q34" i="6"/>
  <c r="O34" i="6"/>
  <c r="M34" i="6"/>
  <c r="K34" i="6"/>
  <c r="I34" i="6"/>
  <c r="G34" i="6"/>
  <c r="S33" i="6"/>
  <c r="Q33" i="6"/>
  <c r="O33" i="6"/>
  <c r="M33" i="6"/>
  <c r="K33" i="6"/>
  <c r="I33" i="6"/>
  <c r="G33" i="6"/>
  <c r="S32" i="6"/>
  <c r="Q32" i="6"/>
  <c r="O32" i="6"/>
  <c r="M32" i="6"/>
  <c r="K32" i="6"/>
  <c r="I32" i="6"/>
  <c r="G32" i="6"/>
  <c r="S30" i="6"/>
  <c r="Q30" i="6"/>
  <c r="O30" i="6"/>
  <c r="M30" i="6"/>
  <c r="K30" i="6"/>
  <c r="I30" i="6"/>
  <c r="G30" i="6"/>
  <c r="S29" i="6"/>
  <c r="Q29" i="6"/>
  <c r="O29" i="6"/>
  <c r="M29" i="6"/>
  <c r="K29" i="6"/>
  <c r="I29" i="6"/>
  <c r="G29" i="6"/>
  <c r="S28" i="6"/>
  <c r="Q28" i="6"/>
  <c r="O28" i="6"/>
  <c r="M28" i="6"/>
  <c r="K28" i="6"/>
  <c r="I28" i="6"/>
  <c r="G28" i="6"/>
  <c r="S26" i="6"/>
  <c r="Q26" i="6"/>
  <c r="O26" i="6"/>
  <c r="M26" i="6"/>
  <c r="K26" i="6"/>
  <c r="I26" i="6"/>
  <c r="G26" i="6"/>
  <c r="S24" i="6"/>
  <c r="Q24" i="6"/>
  <c r="O24" i="6"/>
  <c r="M24" i="6"/>
  <c r="K24" i="6"/>
  <c r="I24" i="6"/>
  <c r="G24" i="6"/>
  <c r="S23" i="6"/>
  <c r="Q23" i="6"/>
  <c r="O23" i="6"/>
  <c r="M23" i="6"/>
  <c r="K23" i="6"/>
  <c r="I23" i="6"/>
  <c r="G23" i="6"/>
  <c r="S22" i="6"/>
  <c r="Q22" i="6"/>
  <c r="O22" i="6"/>
  <c r="M22" i="6"/>
  <c r="K22" i="6"/>
  <c r="I22" i="6"/>
  <c r="G22" i="6"/>
  <c r="S21" i="6"/>
  <c r="Q21" i="6"/>
  <c r="O21" i="6"/>
  <c r="M21" i="6"/>
  <c r="K21" i="6"/>
  <c r="I21" i="6"/>
  <c r="G21" i="6"/>
  <c r="S20" i="6"/>
  <c r="Q20" i="6"/>
  <c r="O20" i="6"/>
  <c r="M20" i="6"/>
  <c r="K20" i="6"/>
  <c r="I20" i="6"/>
  <c r="G20" i="6"/>
  <c r="S19" i="6"/>
  <c r="Q19" i="6"/>
  <c r="O19" i="6"/>
  <c r="M19" i="6"/>
  <c r="K19" i="6"/>
  <c r="I19" i="6"/>
  <c r="G19" i="6"/>
  <c r="S18" i="6"/>
  <c r="Q18" i="6"/>
  <c r="O18" i="6"/>
  <c r="M18" i="6"/>
  <c r="K18" i="6"/>
  <c r="I18" i="6"/>
  <c r="G18" i="6"/>
  <c r="S17" i="6"/>
  <c r="Q17" i="6"/>
  <c r="O17" i="6"/>
  <c r="M17" i="6"/>
  <c r="K17" i="6"/>
  <c r="I17" i="6"/>
  <c r="G17" i="6"/>
  <c r="S16" i="6"/>
  <c r="Q16" i="6"/>
  <c r="O16" i="6"/>
  <c r="M16" i="6"/>
  <c r="K16" i="6"/>
  <c r="I16" i="6"/>
  <c r="G16" i="6"/>
  <c r="S15" i="6"/>
  <c r="Q15" i="6"/>
  <c r="O15" i="6"/>
  <c r="M15" i="6"/>
  <c r="K15" i="6"/>
  <c r="I15" i="6"/>
  <c r="G15" i="6"/>
  <c r="S14" i="6"/>
  <c r="Q14" i="6"/>
  <c r="O14" i="6"/>
  <c r="M14" i="6"/>
  <c r="K14" i="6"/>
  <c r="I14" i="6"/>
  <c r="G14" i="6"/>
  <c r="S13" i="6"/>
  <c r="Q13" i="6"/>
  <c r="O13" i="6"/>
  <c r="M13" i="6"/>
  <c r="K13" i="6"/>
  <c r="I13" i="6"/>
  <c r="G13" i="6"/>
  <c r="S12" i="6"/>
  <c r="Q12" i="6"/>
  <c r="O12" i="6"/>
  <c r="M12" i="6"/>
  <c r="K12" i="6"/>
  <c r="I12" i="6"/>
  <c r="G12" i="6"/>
  <c r="S11" i="6"/>
  <c r="Q11" i="6"/>
  <c r="O11" i="6"/>
  <c r="M11" i="6"/>
  <c r="K11" i="6"/>
  <c r="I11" i="6"/>
  <c r="G11" i="6"/>
  <c r="S10" i="6"/>
  <c r="Q10" i="6"/>
  <c r="O10" i="6"/>
  <c r="M10" i="6"/>
  <c r="K10" i="6"/>
  <c r="I10" i="6"/>
  <c r="G10" i="6"/>
  <c r="S9" i="6"/>
  <c r="Q9" i="6"/>
  <c r="O9" i="6"/>
  <c r="M9" i="6"/>
  <c r="K9" i="6"/>
  <c r="I9" i="6"/>
  <c r="G9" i="6"/>
  <c r="S8" i="6"/>
  <c r="Q8" i="6"/>
  <c r="O8" i="6"/>
  <c r="M8" i="6"/>
  <c r="K8" i="6"/>
  <c r="I8" i="6"/>
  <c r="G8" i="6"/>
  <c r="S7" i="6"/>
  <c r="Q7" i="6"/>
  <c r="O7" i="6"/>
  <c r="M7" i="6"/>
  <c r="K7" i="6"/>
  <c r="I7" i="6"/>
  <c r="G7" i="6"/>
  <c r="S6" i="6"/>
  <c r="Q6" i="6"/>
  <c r="O6" i="6"/>
  <c r="M6" i="6"/>
  <c r="K6" i="6"/>
  <c r="I6" i="6"/>
  <c r="G6" i="6"/>
  <c r="S5" i="6"/>
  <c r="Q5" i="6"/>
  <c r="O5" i="6"/>
  <c r="M5" i="6"/>
  <c r="K5" i="6"/>
  <c r="I5" i="6"/>
  <c r="G5" i="6"/>
  <c r="S4" i="6"/>
  <c r="Q4" i="6"/>
  <c r="O4" i="6"/>
  <c r="M4" i="6"/>
  <c r="K4" i="6"/>
  <c r="I4" i="6"/>
  <c r="G4" i="6"/>
  <c r="S224" i="6"/>
  <c r="Q224" i="6"/>
  <c r="O224" i="6"/>
  <c r="M224" i="6"/>
  <c r="K224" i="6"/>
  <c r="I224" i="6"/>
  <c r="G224" i="6"/>
  <c r="S222" i="6"/>
  <c r="Q222" i="6"/>
  <c r="O222" i="6"/>
  <c r="M222" i="6"/>
  <c r="K222" i="6"/>
  <c r="I222" i="6"/>
  <c r="G222" i="6"/>
  <c r="S221" i="6"/>
  <c r="Q221" i="6"/>
  <c r="O221" i="6"/>
  <c r="M221" i="6"/>
  <c r="K221" i="6"/>
  <c r="I221" i="6"/>
  <c r="G221" i="6"/>
  <c r="S220" i="6"/>
  <c r="Q220" i="6"/>
  <c r="O220" i="6"/>
  <c r="M220" i="6"/>
  <c r="K220" i="6"/>
  <c r="I220" i="6"/>
  <c r="G220" i="6"/>
  <c r="S219" i="6"/>
  <c r="Q219" i="6"/>
  <c r="O219" i="6"/>
  <c r="M219" i="6"/>
  <c r="K219" i="6"/>
  <c r="I219" i="6"/>
  <c r="G219" i="6"/>
  <c r="S218" i="6"/>
  <c r="Q218" i="6"/>
  <c r="O218" i="6"/>
  <c r="M218" i="6"/>
  <c r="K218" i="6"/>
  <c r="I218" i="6"/>
  <c r="G218" i="6"/>
  <c r="S217" i="6"/>
  <c r="Q217" i="6"/>
  <c r="O217" i="6"/>
  <c r="M217" i="6"/>
  <c r="K217" i="6"/>
  <c r="I217" i="6"/>
  <c r="G217" i="6"/>
  <c r="S215" i="6"/>
  <c r="Q215" i="6"/>
  <c r="O215" i="6"/>
  <c r="M215" i="6"/>
  <c r="K215" i="6"/>
  <c r="I215" i="6"/>
  <c r="G215" i="6"/>
  <c r="S213" i="6"/>
  <c r="Q213" i="6"/>
  <c r="O213" i="6"/>
  <c r="M213" i="6"/>
  <c r="K213" i="6"/>
  <c r="I213" i="6"/>
  <c r="G213" i="6"/>
  <c r="S211" i="6"/>
  <c r="Q211" i="6"/>
  <c r="O211" i="6"/>
  <c r="M211" i="6"/>
  <c r="K211" i="6"/>
  <c r="I211" i="6"/>
  <c r="G211" i="6"/>
  <c r="S210" i="6"/>
  <c r="Q210" i="6"/>
  <c r="O210" i="6"/>
  <c r="M210" i="6"/>
  <c r="K210" i="6"/>
  <c r="I210" i="6"/>
  <c r="G210" i="6"/>
  <c r="S208" i="6"/>
  <c r="Q208" i="6"/>
  <c r="O208" i="6"/>
  <c r="M208" i="6"/>
  <c r="K208" i="6"/>
  <c r="I208" i="6"/>
  <c r="G208" i="6"/>
  <c r="S207" i="6"/>
  <c r="Q207" i="6"/>
  <c r="O207" i="6"/>
  <c r="M207" i="6"/>
  <c r="K207" i="6"/>
  <c r="I207" i="6"/>
  <c r="G207" i="6"/>
  <c r="S206" i="6"/>
  <c r="Q206" i="6"/>
  <c r="O206" i="6"/>
  <c r="M206" i="6"/>
  <c r="K206" i="6"/>
  <c r="I206" i="6"/>
  <c r="G206" i="6"/>
  <c r="S205" i="6"/>
  <c r="Q205" i="6"/>
  <c r="O205" i="6"/>
  <c r="M205" i="6"/>
  <c r="K205" i="6"/>
  <c r="I205" i="6"/>
  <c r="G205" i="6"/>
  <c r="S204" i="6"/>
  <c r="Q204" i="6"/>
  <c r="O204" i="6"/>
  <c r="M204" i="6"/>
  <c r="K204" i="6"/>
  <c r="I204" i="6"/>
  <c r="G204" i="6"/>
  <c r="R223" i="6"/>
  <c r="P223" i="6"/>
  <c r="N223" i="6"/>
  <c r="L223" i="6"/>
  <c r="J223" i="6"/>
  <c r="H223" i="6"/>
  <c r="F223" i="6"/>
  <c r="I5" i="2"/>
  <c r="J5" i="2"/>
  <c r="K5" i="2"/>
  <c r="L5" i="2"/>
  <c r="M5" i="2"/>
  <c r="B19" i="5" l="1"/>
  <c r="G55" i="6" s="1"/>
  <c r="C19" i="5"/>
  <c r="I55" i="6" s="1"/>
  <c r="D19" i="5"/>
  <c r="K55" i="6" s="1"/>
  <c r="E19" i="5"/>
  <c r="M55" i="6" s="1"/>
  <c r="F19" i="5"/>
  <c r="O55" i="6" s="1"/>
  <c r="G19" i="5"/>
  <c r="Q55" i="6" s="1"/>
  <c r="H19" i="5"/>
  <c r="S55" i="6" s="1"/>
  <c r="S223" i="6"/>
  <c r="Q223" i="6"/>
  <c r="O223" i="6"/>
  <c r="M223" i="6"/>
  <c r="K223" i="6"/>
  <c r="I223" i="6"/>
  <c r="G223" i="6"/>
  <c r="B4" i="5" l="1"/>
  <c r="C4" i="5"/>
  <c r="D4" i="5"/>
  <c r="E4" i="5"/>
  <c r="F4" i="5"/>
  <c r="G4" i="5"/>
  <c r="H4" i="5"/>
  <c r="B5" i="5"/>
  <c r="C5" i="5"/>
  <c r="D5" i="5"/>
  <c r="E5" i="5"/>
  <c r="F5" i="5"/>
  <c r="G5" i="5"/>
  <c r="H5" i="5"/>
  <c r="B6" i="5"/>
  <c r="C6" i="5"/>
  <c r="D6" i="5"/>
  <c r="E6" i="5"/>
  <c r="F6" i="5"/>
  <c r="G6" i="5"/>
  <c r="H6" i="5"/>
  <c r="B7" i="5"/>
  <c r="C7" i="5"/>
  <c r="D7" i="5"/>
  <c r="E7" i="5"/>
  <c r="F7" i="5"/>
  <c r="G7" i="5"/>
  <c r="H7" i="5"/>
  <c r="B8" i="5"/>
  <c r="C8" i="5"/>
  <c r="D8" i="5"/>
  <c r="E8" i="5"/>
  <c r="F8" i="5"/>
  <c r="G8" i="5"/>
  <c r="H8" i="5"/>
  <c r="B9" i="5"/>
  <c r="C9" i="5"/>
  <c r="D9" i="5"/>
  <c r="E9" i="5"/>
  <c r="F9" i="5"/>
  <c r="G9" i="5"/>
  <c r="H9" i="5"/>
  <c r="B10" i="5"/>
  <c r="F4" i="6" s="1"/>
  <c r="C10" i="5"/>
  <c r="H4" i="6" s="1"/>
  <c r="D10" i="5"/>
  <c r="J4" i="6" s="1"/>
  <c r="E10" i="5"/>
  <c r="L4" i="6" s="1"/>
  <c r="F10" i="5"/>
  <c r="N4" i="6" s="1"/>
  <c r="G10" i="5"/>
  <c r="P4" i="6" s="1"/>
  <c r="H10" i="5"/>
  <c r="R4" i="6" s="1"/>
  <c r="B11" i="5"/>
  <c r="C11" i="5"/>
  <c r="D11" i="5"/>
  <c r="E11" i="5"/>
  <c r="F11" i="5"/>
  <c r="G11" i="5"/>
  <c r="H11" i="5"/>
  <c r="B12" i="5"/>
  <c r="F85" i="6" s="1"/>
  <c r="C12" i="5"/>
  <c r="H85" i="6" s="1"/>
  <c r="D12" i="5"/>
  <c r="J85" i="6" s="1"/>
  <c r="E12" i="5"/>
  <c r="L85" i="6" s="1"/>
  <c r="F12" i="5"/>
  <c r="N85" i="6" s="1"/>
  <c r="G12" i="5"/>
  <c r="P85" i="6" s="1"/>
  <c r="H12" i="5"/>
  <c r="R85" i="6" s="1"/>
  <c r="B13" i="5"/>
  <c r="C13" i="5"/>
  <c r="D13" i="5"/>
  <c r="E13" i="5"/>
  <c r="F13" i="5"/>
  <c r="G13" i="5"/>
  <c r="H13" i="5"/>
  <c r="B14" i="5"/>
  <c r="C14" i="5"/>
  <c r="D14" i="5"/>
  <c r="E14" i="5"/>
  <c r="F14" i="5"/>
  <c r="G14" i="5"/>
  <c r="H14" i="5"/>
  <c r="B15" i="5"/>
  <c r="C15" i="5"/>
  <c r="D15" i="5"/>
  <c r="E15" i="5"/>
  <c r="F15" i="5"/>
  <c r="G15" i="5"/>
  <c r="H15" i="5"/>
  <c r="B16" i="5"/>
  <c r="C16" i="5"/>
  <c r="D16" i="5"/>
  <c r="E16" i="5"/>
  <c r="F16" i="5"/>
  <c r="G16" i="5"/>
  <c r="H16" i="5"/>
  <c r="B17" i="5"/>
  <c r="C17" i="5"/>
  <c r="D17" i="5"/>
  <c r="E17" i="5"/>
  <c r="F17" i="5"/>
  <c r="G17" i="5"/>
  <c r="H17" i="5"/>
  <c r="B18" i="5"/>
  <c r="C18" i="5"/>
  <c r="D18" i="5"/>
  <c r="E18" i="5"/>
  <c r="F18" i="5"/>
  <c r="G18" i="5"/>
  <c r="H18" i="5"/>
  <c r="C3" i="5"/>
  <c r="D3" i="5"/>
  <c r="E3" i="5"/>
  <c r="F3" i="5"/>
  <c r="G3" i="5"/>
  <c r="H3" i="5"/>
  <c r="B3" i="5"/>
  <c r="F191" i="6" l="1"/>
  <c r="F183" i="6"/>
  <c r="F161" i="6"/>
  <c r="F134" i="6"/>
  <c r="F107" i="6"/>
  <c r="F94" i="6"/>
  <c r="F83" i="6"/>
  <c r="F45" i="6"/>
  <c r="F31" i="6"/>
  <c r="F212" i="6"/>
  <c r="R191" i="6"/>
  <c r="R183" i="6"/>
  <c r="R161" i="6"/>
  <c r="R134" i="6"/>
  <c r="R107" i="6"/>
  <c r="R94" i="6"/>
  <c r="R83" i="6"/>
  <c r="R45" i="6"/>
  <c r="R31" i="6"/>
  <c r="R212" i="6"/>
  <c r="P191" i="6"/>
  <c r="P183" i="6"/>
  <c r="P161" i="6"/>
  <c r="P134" i="6"/>
  <c r="P107" i="6"/>
  <c r="P94" i="6"/>
  <c r="P83" i="6"/>
  <c r="P45" i="6"/>
  <c r="P31" i="6"/>
  <c r="P212" i="6"/>
  <c r="N191" i="6"/>
  <c r="N183" i="6"/>
  <c r="N161" i="6"/>
  <c r="N134" i="6"/>
  <c r="N107" i="6"/>
  <c r="N94" i="6"/>
  <c r="N83" i="6"/>
  <c r="N45" i="6"/>
  <c r="N31" i="6"/>
  <c r="N212" i="6"/>
  <c r="L191" i="6"/>
  <c r="L183" i="6"/>
  <c r="L161" i="6"/>
  <c r="L134" i="6"/>
  <c r="L107" i="6"/>
  <c r="L94" i="6"/>
  <c r="L83" i="6"/>
  <c r="L45" i="6"/>
  <c r="L31" i="6"/>
  <c r="L212" i="6"/>
  <c r="J191" i="6"/>
  <c r="J183" i="6"/>
  <c r="J161" i="6"/>
  <c r="J134" i="6"/>
  <c r="J107" i="6"/>
  <c r="J94" i="6"/>
  <c r="J83" i="6"/>
  <c r="J45" i="6"/>
  <c r="J31" i="6"/>
  <c r="J212" i="6"/>
  <c r="H191" i="6"/>
  <c r="H183" i="6"/>
  <c r="H161" i="6"/>
  <c r="H134" i="6"/>
  <c r="H107" i="6"/>
  <c r="H94" i="6"/>
  <c r="H83" i="6"/>
  <c r="H45" i="6"/>
  <c r="H31" i="6"/>
  <c r="H212" i="6"/>
  <c r="R139" i="6"/>
  <c r="R109" i="6"/>
  <c r="R65" i="6"/>
  <c r="R63" i="6"/>
  <c r="R54" i="6"/>
  <c r="R33" i="6"/>
  <c r="P139" i="6"/>
  <c r="P109" i="6"/>
  <c r="P65" i="6"/>
  <c r="P63" i="6"/>
  <c r="P54" i="6"/>
  <c r="P33" i="6"/>
  <c r="N139" i="6"/>
  <c r="N109" i="6"/>
  <c r="N65" i="6"/>
  <c r="N63" i="6"/>
  <c r="N54" i="6"/>
  <c r="N33" i="6"/>
  <c r="L139" i="6"/>
  <c r="L109" i="6"/>
  <c r="L65" i="6"/>
  <c r="L63" i="6"/>
  <c r="L54" i="6"/>
  <c r="L33" i="6"/>
  <c r="J139" i="6"/>
  <c r="J109" i="6"/>
  <c r="J65" i="6"/>
  <c r="J63" i="6"/>
  <c r="J54" i="6"/>
  <c r="J33" i="6"/>
  <c r="H139" i="6"/>
  <c r="H109" i="6"/>
  <c r="H65" i="6"/>
  <c r="H63" i="6"/>
  <c r="H54" i="6"/>
  <c r="H33" i="6"/>
  <c r="F139" i="6"/>
  <c r="F109" i="6"/>
  <c r="F65" i="6"/>
  <c r="F63" i="6"/>
  <c r="F54" i="6"/>
  <c r="F33" i="6"/>
  <c r="F145" i="6"/>
  <c r="F68" i="6"/>
  <c r="R199" i="6"/>
  <c r="R173" i="6"/>
  <c r="R165" i="6"/>
  <c r="R138" i="6"/>
  <c r="R129" i="6"/>
  <c r="R119" i="6"/>
  <c r="R112" i="6"/>
  <c r="R98" i="6"/>
  <c r="R91" i="6"/>
  <c r="R60" i="6"/>
  <c r="R51" i="6"/>
  <c r="R29" i="6"/>
  <c r="R22" i="6"/>
  <c r="R222" i="6"/>
  <c r="R218" i="6"/>
  <c r="R211" i="6"/>
  <c r="R206" i="6"/>
  <c r="P199" i="6"/>
  <c r="P173" i="6"/>
  <c r="P165" i="6"/>
  <c r="P138" i="6"/>
  <c r="P129" i="6"/>
  <c r="P119" i="6"/>
  <c r="P112" i="6"/>
  <c r="P98" i="6"/>
  <c r="P91" i="6"/>
  <c r="P60" i="6"/>
  <c r="P51" i="6"/>
  <c r="P29" i="6"/>
  <c r="P22" i="6"/>
  <c r="P222" i="6"/>
  <c r="P218" i="6"/>
  <c r="P211" i="6"/>
  <c r="P206" i="6"/>
  <c r="N199" i="6"/>
  <c r="N173" i="6"/>
  <c r="N165" i="6"/>
  <c r="N138" i="6"/>
  <c r="N129" i="6"/>
  <c r="N119" i="6"/>
  <c r="N112" i="6"/>
  <c r="N98" i="6"/>
  <c r="N91" i="6"/>
  <c r="N60" i="6"/>
  <c r="N51" i="6"/>
  <c r="N29" i="6"/>
  <c r="N22" i="6"/>
  <c r="N222" i="6"/>
  <c r="N218" i="6"/>
  <c r="N211" i="6"/>
  <c r="N206" i="6"/>
  <c r="L199" i="6"/>
  <c r="L173" i="6"/>
  <c r="L165" i="6"/>
  <c r="L138" i="6"/>
  <c r="L129" i="6"/>
  <c r="L119" i="6"/>
  <c r="L112" i="6"/>
  <c r="L98" i="6"/>
  <c r="L91" i="6"/>
  <c r="L60" i="6"/>
  <c r="L51" i="6"/>
  <c r="L29" i="6"/>
  <c r="L22" i="6"/>
  <c r="L222" i="6"/>
  <c r="L218" i="6"/>
  <c r="L211" i="6"/>
  <c r="L206" i="6"/>
  <c r="J199" i="6"/>
  <c r="J173" i="6"/>
  <c r="J165" i="6"/>
  <c r="J138" i="6"/>
  <c r="J129" i="6"/>
  <c r="J119" i="6"/>
  <c r="J112" i="6"/>
  <c r="J98" i="6"/>
  <c r="J91" i="6"/>
  <c r="J60" i="6"/>
  <c r="J51" i="6"/>
  <c r="J29" i="6"/>
  <c r="J22" i="6"/>
  <c r="J222" i="6"/>
  <c r="J218" i="6"/>
  <c r="J211" i="6"/>
  <c r="J206" i="6"/>
  <c r="H199" i="6"/>
  <c r="H173" i="6"/>
  <c r="H165" i="6"/>
  <c r="H138" i="6"/>
  <c r="H129" i="6"/>
  <c r="H119" i="6"/>
  <c r="H112" i="6"/>
  <c r="H98" i="6"/>
  <c r="H91" i="6"/>
  <c r="H60" i="6"/>
  <c r="H51" i="6"/>
  <c r="H29" i="6"/>
  <c r="H22" i="6"/>
  <c r="H222" i="6"/>
  <c r="H218" i="6"/>
  <c r="H211" i="6"/>
  <c r="H206" i="6"/>
  <c r="F199" i="6"/>
  <c r="F173" i="6"/>
  <c r="F165" i="6"/>
  <c r="F138" i="6"/>
  <c r="F129" i="6"/>
  <c r="F119" i="6"/>
  <c r="F112" i="6"/>
  <c r="F98" i="6"/>
  <c r="F91" i="6"/>
  <c r="F60" i="6"/>
  <c r="F51" i="6"/>
  <c r="F29" i="6"/>
  <c r="F22" i="6"/>
  <c r="F222" i="6"/>
  <c r="F218" i="6"/>
  <c r="F211" i="6"/>
  <c r="F206" i="6"/>
  <c r="S197" i="6"/>
  <c r="S195" i="6"/>
  <c r="S193" i="6"/>
  <c r="S185" i="6"/>
  <c r="S178" i="6"/>
  <c r="S159" i="6"/>
  <c r="S141" i="6"/>
  <c r="S136" i="6"/>
  <c r="S111" i="6"/>
  <c r="S105" i="6"/>
  <c r="S99" i="6"/>
  <c r="S64" i="6"/>
  <c r="S52" i="6"/>
  <c r="S49" i="6"/>
  <c r="S36" i="6"/>
  <c r="S27" i="6"/>
  <c r="S216" i="6"/>
  <c r="S209" i="6"/>
  <c r="Q197" i="6"/>
  <c r="Q195" i="6"/>
  <c r="Q193" i="6"/>
  <c r="Q185" i="6"/>
  <c r="Q178" i="6"/>
  <c r="Q159" i="6"/>
  <c r="Q141" i="6"/>
  <c r="Q136" i="6"/>
  <c r="Q111" i="6"/>
  <c r="Q105" i="6"/>
  <c r="Q99" i="6"/>
  <c r="Q64" i="6"/>
  <c r="Q52" i="6"/>
  <c r="Q49" i="6"/>
  <c r="Q36" i="6"/>
  <c r="Q27" i="6"/>
  <c r="Q216" i="6"/>
  <c r="Q209" i="6"/>
  <c r="O197" i="6"/>
  <c r="O195" i="6"/>
  <c r="O193" i="6"/>
  <c r="O185" i="6"/>
  <c r="O178" i="6"/>
  <c r="O159" i="6"/>
  <c r="O141" i="6"/>
  <c r="O136" i="6"/>
  <c r="O111" i="6"/>
  <c r="O105" i="6"/>
  <c r="O99" i="6"/>
  <c r="O64" i="6"/>
  <c r="O52" i="6"/>
  <c r="O49" i="6"/>
  <c r="O36" i="6"/>
  <c r="O27" i="6"/>
  <c r="O216" i="6"/>
  <c r="O209" i="6"/>
  <c r="M197" i="6"/>
  <c r="M195" i="6"/>
  <c r="M193" i="6"/>
  <c r="M185" i="6"/>
  <c r="M178" i="6"/>
  <c r="M159" i="6"/>
  <c r="M141" i="6"/>
  <c r="M136" i="6"/>
  <c r="M111" i="6"/>
  <c r="M105" i="6"/>
  <c r="M99" i="6"/>
  <c r="M64" i="6"/>
  <c r="M52" i="6"/>
  <c r="M49" i="6"/>
  <c r="M36" i="6"/>
  <c r="M27" i="6"/>
  <c r="M216" i="6"/>
  <c r="M209" i="6"/>
  <c r="K197" i="6"/>
  <c r="K195" i="6"/>
  <c r="K193" i="6"/>
  <c r="K185" i="6"/>
  <c r="K178" i="6"/>
  <c r="K159" i="6"/>
  <c r="K141" i="6"/>
  <c r="K136" i="6"/>
  <c r="K111" i="6"/>
  <c r="K105" i="6"/>
  <c r="K99" i="6"/>
  <c r="K64" i="6"/>
  <c r="K52" i="6"/>
  <c r="K49" i="6"/>
  <c r="K36" i="6"/>
  <c r="K27" i="6"/>
  <c r="K216" i="6"/>
  <c r="K209" i="6"/>
  <c r="I197" i="6"/>
  <c r="I195" i="6"/>
  <c r="I193" i="6"/>
  <c r="I185" i="6"/>
  <c r="I178" i="6"/>
  <c r="I159" i="6"/>
  <c r="I141" i="6"/>
  <c r="I136" i="6"/>
  <c r="I111" i="6"/>
  <c r="I105" i="6"/>
  <c r="I99" i="6"/>
  <c r="I64" i="6"/>
  <c r="I52" i="6"/>
  <c r="I49" i="6"/>
  <c r="I36" i="6"/>
  <c r="I27" i="6"/>
  <c r="I216" i="6"/>
  <c r="I209" i="6"/>
  <c r="G197" i="6"/>
  <c r="G195" i="6"/>
  <c r="G193" i="6"/>
  <c r="G185" i="6"/>
  <c r="G178" i="6"/>
  <c r="G159" i="6"/>
  <c r="G141" i="6"/>
  <c r="G136" i="6"/>
  <c r="G111" i="6"/>
  <c r="G105" i="6"/>
  <c r="G99" i="6"/>
  <c r="G64" i="6"/>
  <c r="G52" i="6"/>
  <c r="G49" i="6"/>
  <c r="G36" i="6"/>
  <c r="G27" i="6"/>
  <c r="G216" i="6"/>
  <c r="G209" i="6"/>
  <c r="R197" i="6"/>
  <c r="R195" i="6"/>
  <c r="R193" i="6"/>
  <c r="R185" i="6"/>
  <c r="R178" i="6"/>
  <c r="R159" i="6"/>
  <c r="R141" i="6"/>
  <c r="R136" i="6"/>
  <c r="R111" i="6"/>
  <c r="R105" i="6"/>
  <c r="R99" i="6"/>
  <c r="R64" i="6"/>
  <c r="R52" i="6"/>
  <c r="R49" i="6"/>
  <c r="R36" i="6"/>
  <c r="R27" i="6"/>
  <c r="R216" i="6"/>
  <c r="R209" i="6"/>
  <c r="P197" i="6"/>
  <c r="P195" i="6"/>
  <c r="P193" i="6"/>
  <c r="P185" i="6"/>
  <c r="P178" i="6"/>
  <c r="P159" i="6"/>
  <c r="P141" i="6"/>
  <c r="P136" i="6"/>
  <c r="P111" i="6"/>
  <c r="P105" i="6"/>
  <c r="P99" i="6"/>
  <c r="P64" i="6"/>
  <c r="P52" i="6"/>
  <c r="P49" i="6"/>
  <c r="P36" i="6"/>
  <c r="P27" i="6"/>
  <c r="P216" i="6"/>
  <c r="P209" i="6"/>
  <c r="N197" i="6"/>
  <c r="N195" i="6"/>
  <c r="N193" i="6"/>
  <c r="N185" i="6"/>
  <c r="N178" i="6"/>
  <c r="N159" i="6"/>
  <c r="N141" i="6"/>
  <c r="N136" i="6"/>
  <c r="N111" i="6"/>
  <c r="N105" i="6"/>
  <c r="N99" i="6"/>
  <c r="N64" i="6"/>
  <c r="N52" i="6"/>
  <c r="N49" i="6"/>
  <c r="N36" i="6"/>
  <c r="N27" i="6"/>
  <c r="N216" i="6"/>
  <c r="N209" i="6"/>
  <c r="L197" i="6"/>
  <c r="L195" i="6"/>
  <c r="L193" i="6"/>
  <c r="L185" i="6"/>
  <c r="L178" i="6"/>
  <c r="L159" i="6"/>
  <c r="L141" i="6"/>
  <c r="L136" i="6"/>
  <c r="L111" i="6"/>
  <c r="L105" i="6"/>
  <c r="L99" i="6"/>
  <c r="L64" i="6"/>
  <c r="L52" i="6"/>
  <c r="L49" i="6"/>
  <c r="L36" i="6"/>
  <c r="L27" i="6"/>
  <c r="L216" i="6"/>
  <c r="L209" i="6"/>
  <c r="J197" i="6"/>
  <c r="J195" i="6"/>
  <c r="J193" i="6"/>
  <c r="J185" i="6"/>
  <c r="J178" i="6"/>
  <c r="J159" i="6"/>
  <c r="J141" i="6"/>
  <c r="J136" i="6"/>
  <c r="J111" i="6"/>
  <c r="J105" i="6"/>
  <c r="J99" i="6"/>
  <c r="J64" i="6"/>
  <c r="J52" i="6"/>
  <c r="J49" i="6"/>
  <c r="J36" i="6"/>
  <c r="J27" i="6"/>
  <c r="J216" i="6"/>
  <c r="J209" i="6"/>
  <c r="H197" i="6"/>
  <c r="H195" i="6"/>
  <c r="H193" i="6"/>
  <c r="H185" i="6"/>
  <c r="H178" i="6"/>
  <c r="H159" i="6"/>
  <c r="H141" i="6"/>
  <c r="H136" i="6"/>
  <c r="H111" i="6"/>
  <c r="H105" i="6"/>
  <c r="H99" i="6"/>
  <c r="H64" i="6"/>
  <c r="H52" i="6"/>
  <c r="H49" i="6"/>
  <c r="H36" i="6"/>
  <c r="H27" i="6"/>
  <c r="H216" i="6"/>
  <c r="H209" i="6"/>
  <c r="F197" i="6"/>
  <c r="F195" i="6"/>
  <c r="F193" i="6"/>
  <c r="F185" i="6"/>
  <c r="F178" i="6"/>
  <c r="F159" i="6"/>
  <c r="F141" i="6"/>
  <c r="F136" i="6"/>
  <c r="F111" i="6"/>
  <c r="F105" i="6"/>
  <c r="F99" i="6"/>
  <c r="F64" i="6"/>
  <c r="F52" i="6"/>
  <c r="F49" i="6"/>
  <c r="F36" i="6"/>
  <c r="F27" i="6"/>
  <c r="F216" i="6"/>
  <c r="F209" i="6"/>
  <c r="S189" i="6"/>
  <c r="S187" i="6"/>
  <c r="S181" i="6"/>
  <c r="S176" i="6"/>
  <c r="S163" i="6"/>
  <c r="S132" i="6"/>
  <c r="S103" i="6"/>
  <c r="S96" i="6"/>
  <c r="S81" i="6"/>
  <c r="S47" i="6"/>
  <c r="S25" i="6"/>
  <c r="S214" i="6"/>
  <c r="Q189" i="6"/>
  <c r="Q187" i="6"/>
  <c r="Q181" i="6"/>
  <c r="Q176" i="6"/>
  <c r="Q163" i="6"/>
  <c r="Q132" i="6"/>
  <c r="Q103" i="6"/>
  <c r="Q96" i="6"/>
  <c r="Q81" i="6"/>
  <c r="Q47" i="6"/>
  <c r="Q25" i="6"/>
  <c r="Q214" i="6"/>
  <c r="O189" i="6"/>
  <c r="O187" i="6"/>
  <c r="O181" i="6"/>
  <c r="O176" i="6"/>
  <c r="O163" i="6"/>
  <c r="O132" i="6"/>
  <c r="O103" i="6"/>
  <c r="O96" i="6"/>
  <c r="O81" i="6"/>
  <c r="O47" i="6"/>
  <c r="O25" i="6"/>
  <c r="O214" i="6"/>
  <c r="M189" i="6"/>
  <c r="M187" i="6"/>
  <c r="M181" i="6"/>
  <c r="M176" i="6"/>
  <c r="M163" i="6"/>
  <c r="M132" i="6"/>
  <c r="M103" i="6"/>
  <c r="M96" i="6"/>
  <c r="M81" i="6"/>
  <c r="M47" i="6"/>
  <c r="M25" i="6"/>
  <c r="M214" i="6"/>
  <c r="K189" i="6"/>
  <c r="K187" i="6"/>
  <c r="K181" i="6"/>
  <c r="K176" i="6"/>
  <c r="K163" i="6"/>
  <c r="K132" i="6"/>
  <c r="K103" i="6"/>
  <c r="K96" i="6"/>
  <c r="K81" i="6"/>
  <c r="K47" i="6"/>
  <c r="K25" i="6"/>
  <c r="K214" i="6"/>
  <c r="I189" i="6"/>
  <c r="I187" i="6"/>
  <c r="I181" i="6"/>
  <c r="I176" i="6"/>
  <c r="I163" i="6"/>
  <c r="I132" i="6"/>
  <c r="I103" i="6"/>
  <c r="I96" i="6"/>
  <c r="I81" i="6"/>
  <c r="I47" i="6"/>
  <c r="I25" i="6"/>
  <c r="I214" i="6"/>
  <c r="G189" i="6"/>
  <c r="G187" i="6"/>
  <c r="G181" i="6"/>
  <c r="G176" i="6"/>
  <c r="G163" i="6"/>
  <c r="G132" i="6"/>
  <c r="G103" i="6"/>
  <c r="G96" i="6"/>
  <c r="G81" i="6"/>
  <c r="G47" i="6"/>
  <c r="G25" i="6"/>
  <c r="G214" i="6"/>
  <c r="R189" i="6"/>
  <c r="R187" i="6"/>
  <c r="R181" i="6"/>
  <c r="R176" i="6"/>
  <c r="R163" i="6"/>
  <c r="R132" i="6"/>
  <c r="R103" i="6"/>
  <c r="R96" i="6"/>
  <c r="R81" i="6"/>
  <c r="R47" i="6"/>
  <c r="R25" i="6"/>
  <c r="R214" i="6"/>
  <c r="P189" i="6"/>
  <c r="P187" i="6"/>
  <c r="P181" i="6"/>
  <c r="P176" i="6"/>
  <c r="P163" i="6"/>
  <c r="P132" i="6"/>
  <c r="P103" i="6"/>
  <c r="P96" i="6"/>
  <c r="P81" i="6"/>
  <c r="P47" i="6"/>
  <c r="P25" i="6"/>
  <c r="P214" i="6"/>
  <c r="N189" i="6"/>
  <c r="N187" i="6"/>
  <c r="N181" i="6"/>
  <c r="N176" i="6"/>
  <c r="N163" i="6"/>
  <c r="N132" i="6"/>
  <c r="N103" i="6"/>
  <c r="N96" i="6"/>
  <c r="N81" i="6"/>
  <c r="N47" i="6"/>
  <c r="N25" i="6"/>
  <c r="N214" i="6"/>
  <c r="L189" i="6"/>
  <c r="L187" i="6"/>
  <c r="L181" i="6"/>
  <c r="L176" i="6"/>
  <c r="L163" i="6"/>
  <c r="L132" i="6"/>
  <c r="L103" i="6"/>
  <c r="L96" i="6"/>
  <c r="L81" i="6"/>
  <c r="L47" i="6"/>
  <c r="L25" i="6"/>
  <c r="L214" i="6"/>
  <c r="J189" i="6"/>
  <c r="J187" i="6"/>
  <c r="J181" i="6"/>
  <c r="J176" i="6"/>
  <c r="J163" i="6"/>
  <c r="J132" i="6"/>
  <c r="J103" i="6"/>
  <c r="J96" i="6"/>
  <c r="J81" i="6"/>
  <c r="J47" i="6"/>
  <c r="J25" i="6"/>
  <c r="J214" i="6"/>
  <c r="H189" i="6"/>
  <c r="H187" i="6"/>
  <c r="H181" i="6"/>
  <c r="H176" i="6"/>
  <c r="H163" i="6"/>
  <c r="H132" i="6"/>
  <c r="H103" i="6"/>
  <c r="H96" i="6"/>
  <c r="H81" i="6"/>
  <c r="H47" i="6"/>
  <c r="H25" i="6"/>
  <c r="H214" i="6"/>
  <c r="F189" i="6"/>
  <c r="F187" i="6"/>
  <c r="F181" i="6"/>
  <c r="F176" i="6"/>
  <c r="F163" i="6"/>
  <c r="F132" i="6"/>
  <c r="F103" i="6"/>
  <c r="F96" i="6"/>
  <c r="F81" i="6"/>
  <c r="F47" i="6"/>
  <c r="F25" i="6"/>
  <c r="F214" i="6"/>
  <c r="S191" i="6"/>
  <c r="S183" i="6"/>
  <c r="S161" i="6"/>
  <c r="S134" i="6"/>
  <c r="S107" i="6"/>
  <c r="S94" i="6"/>
  <c r="S83" i="6"/>
  <c r="S45" i="6"/>
  <c r="S31" i="6"/>
  <c r="S212" i="6"/>
  <c r="Q191" i="6"/>
  <c r="Q183" i="6"/>
  <c r="Q161" i="6"/>
  <c r="Q134" i="6"/>
  <c r="Q107" i="6"/>
  <c r="Q94" i="6"/>
  <c r="Q83" i="6"/>
  <c r="Q45" i="6"/>
  <c r="Q31" i="6"/>
  <c r="Q212" i="6"/>
  <c r="O191" i="6"/>
  <c r="O183" i="6"/>
  <c r="O161" i="6"/>
  <c r="O134" i="6"/>
  <c r="O107" i="6"/>
  <c r="O94" i="6"/>
  <c r="O83" i="6"/>
  <c r="O45" i="6"/>
  <c r="O31" i="6"/>
  <c r="O212" i="6"/>
  <c r="M191" i="6"/>
  <c r="M183" i="6"/>
  <c r="M161" i="6"/>
  <c r="M134" i="6"/>
  <c r="M107" i="6"/>
  <c r="M94" i="6"/>
  <c r="M83" i="6"/>
  <c r="M45" i="6"/>
  <c r="M31" i="6"/>
  <c r="M212" i="6"/>
  <c r="K191" i="6"/>
  <c r="K183" i="6"/>
  <c r="K161" i="6"/>
  <c r="K134" i="6"/>
  <c r="K107" i="6"/>
  <c r="K94" i="6"/>
  <c r="K83" i="6"/>
  <c r="K45" i="6"/>
  <c r="K31" i="6"/>
  <c r="K212" i="6"/>
  <c r="I191" i="6"/>
  <c r="I183" i="6"/>
  <c r="I161" i="6"/>
  <c r="I134" i="6"/>
  <c r="I107" i="6"/>
  <c r="I94" i="6"/>
  <c r="I83" i="6"/>
  <c r="I45" i="6"/>
  <c r="I31" i="6"/>
  <c r="I212" i="6"/>
  <c r="G191" i="6"/>
  <c r="G183" i="6"/>
  <c r="G161" i="6"/>
  <c r="G134" i="6"/>
  <c r="G107" i="6"/>
  <c r="G94" i="6"/>
  <c r="G83" i="6"/>
  <c r="G45" i="6"/>
  <c r="G31" i="6"/>
  <c r="G212" i="6"/>
  <c r="H68" i="6"/>
  <c r="H145" i="6"/>
  <c r="N145" i="6"/>
  <c r="N68" i="6"/>
  <c r="R68" i="6"/>
  <c r="R145" i="6"/>
  <c r="L145" i="6"/>
  <c r="L68" i="6"/>
  <c r="J68" i="6"/>
  <c r="J145" i="6"/>
  <c r="P68" i="6"/>
  <c r="P145" i="6"/>
  <c r="L198" i="6"/>
  <c r="L194" i="6"/>
  <c r="L190" i="6"/>
  <c r="L186" i="6"/>
  <c r="L182" i="6"/>
  <c r="L174" i="6"/>
  <c r="L130" i="6"/>
  <c r="L92" i="6"/>
  <c r="L61" i="6"/>
  <c r="L42" i="6"/>
  <c r="L170" i="6"/>
  <c r="L196" i="6"/>
  <c r="L192" i="6"/>
  <c r="L188" i="6"/>
  <c r="L184" i="6"/>
  <c r="L156" i="6"/>
  <c r="L144" i="6"/>
  <c r="L140" i="6"/>
  <c r="L110" i="6"/>
  <c r="L106" i="6"/>
  <c r="L102" i="6"/>
  <c r="L89" i="6"/>
  <c r="L84" i="6"/>
  <c r="L67" i="6"/>
  <c r="L58" i="6"/>
  <c r="L38" i="6"/>
  <c r="L34" i="6"/>
  <c r="L30" i="6"/>
  <c r="L26" i="6"/>
  <c r="L177" i="6"/>
  <c r="L166" i="6"/>
  <c r="L117" i="6"/>
  <c r="L48" i="6"/>
  <c r="L133" i="6"/>
  <c r="L95" i="6"/>
  <c r="L88" i="6"/>
  <c r="L37" i="6"/>
  <c r="L210" i="6"/>
  <c r="L164" i="6"/>
  <c r="L142" i="6"/>
  <c r="L46" i="6"/>
  <c r="L32" i="6"/>
  <c r="L224" i="6"/>
  <c r="L126" i="6"/>
  <c r="L101" i="6"/>
  <c r="L72" i="6"/>
  <c r="L35" i="6"/>
  <c r="L219" i="6"/>
  <c r="L215" i="6"/>
  <c r="L162" i="6"/>
  <c r="L122" i="6"/>
  <c r="L104" i="6"/>
  <c r="L82" i="6"/>
  <c r="L78" i="6"/>
  <c r="L23" i="6"/>
  <c r="L207" i="6"/>
  <c r="L137" i="6"/>
  <c r="L160" i="6"/>
  <c r="L150" i="6"/>
  <c r="L143" i="6"/>
  <c r="L53" i="6"/>
  <c r="L50" i="6"/>
  <c r="L19" i="6"/>
  <c r="L13" i="6"/>
  <c r="L221" i="6"/>
  <c r="L179" i="6"/>
  <c r="L146" i="6"/>
  <c r="L135" i="6"/>
  <c r="L120" i="6"/>
  <c r="L108" i="6"/>
  <c r="L100" i="6"/>
  <c r="L97" i="6"/>
  <c r="L66" i="6"/>
  <c r="L28" i="6"/>
  <c r="L7" i="6"/>
  <c r="L217" i="6"/>
  <c r="L213" i="6"/>
  <c r="L205" i="6"/>
  <c r="F179" i="6"/>
  <c r="F170" i="6"/>
  <c r="F126" i="6"/>
  <c r="F120" i="6"/>
  <c r="F72" i="6"/>
  <c r="F48" i="6"/>
  <c r="F196" i="6"/>
  <c r="F177" i="6"/>
  <c r="F166" i="6"/>
  <c r="F162" i="6"/>
  <c r="F137" i="6"/>
  <c r="F133" i="6"/>
  <c r="F122" i="6"/>
  <c r="F117" i="6"/>
  <c r="F95" i="6"/>
  <c r="F35" i="6"/>
  <c r="F198" i="6"/>
  <c r="F194" i="6"/>
  <c r="F190" i="6"/>
  <c r="F186" i="6"/>
  <c r="F130" i="6"/>
  <c r="F101" i="6"/>
  <c r="F92" i="6"/>
  <c r="F67" i="6"/>
  <c r="F42" i="6"/>
  <c r="F224" i="6"/>
  <c r="F192" i="6"/>
  <c r="F104" i="6"/>
  <c r="F82" i="6"/>
  <c r="F78" i="6"/>
  <c r="F219" i="6"/>
  <c r="F215" i="6"/>
  <c r="F140" i="6"/>
  <c r="F110" i="6"/>
  <c r="F89" i="6"/>
  <c r="F61" i="6"/>
  <c r="F38" i="6"/>
  <c r="F30" i="6"/>
  <c r="F23" i="6"/>
  <c r="F207" i="6"/>
  <c r="F160" i="6"/>
  <c r="F150" i="6"/>
  <c r="F143" i="6"/>
  <c r="F53" i="6"/>
  <c r="F50" i="6"/>
  <c r="F156" i="6"/>
  <c r="F146" i="6"/>
  <c r="F135" i="6"/>
  <c r="F108" i="6"/>
  <c r="F102" i="6"/>
  <c r="F100" i="6"/>
  <c r="F97" i="6"/>
  <c r="F66" i="6"/>
  <c r="F58" i="6"/>
  <c r="F28" i="6"/>
  <c r="F19" i="6"/>
  <c r="F13" i="6"/>
  <c r="F221" i="6"/>
  <c r="F184" i="6"/>
  <c r="F182" i="6"/>
  <c r="F174" i="6"/>
  <c r="F34" i="6"/>
  <c r="F7" i="6"/>
  <c r="F217" i="6"/>
  <c r="F213" i="6"/>
  <c r="F205" i="6"/>
  <c r="F88" i="6"/>
  <c r="F37" i="6"/>
  <c r="F188" i="6"/>
  <c r="F164" i="6"/>
  <c r="F144" i="6"/>
  <c r="F142" i="6"/>
  <c r="F106" i="6"/>
  <c r="F84" i="6"/>
  <c r="F46" i="6"/>
  <c r="F32" i="6"/>
  <c r="F26" i="6"/>
  <c r="F210" i="6"/>
  <c r="R50" i="6"/>
  <c r="R46" i="6"/>
  <c r="R198" i="6"/>
  <c r="R194" i="6"/>
  <c r="R174" i="6"/>
  <c r="R179" i="6"/>
  <c r="R164" i="6"/>
  <c r="R160" i="6"/>
  <c r="R143" i="6"/>
  <c r="R135" i="6"/>
  <c r="R101" i="6"/>
  <c r="R97" i="6"/>
  <c r="R88" i="6"/>
  <c r="R78" i="6"/>
  <c r="R66" i="6"/>
  <c r="R37" i="6"/>
  <c r="R13" i="6"/>
  <c r="R196" i="6"/>
  <c r="R192" i="6"/>
  <c r="R188" i="6"/>
  <c r="R184" i="6"/>
  <c r="R137" i="6"/>
  <c r="R19" i="6"/>
  <c r="R221" i="6"/>
  <c r="R190" i="6"/>
  <c r="R156" i="6"/>
  <c r="R150" i="6"/>
  <c r="R102" i="6"/>
  <c r="R58" i="6"/>
  <c r="R53" i="6"/>
  <c r="R7" i="6"/>
  <c r="R217" i="6"/>
  <c r="R213" i="6"/>
  <c r="R205" i="6"/>
  <c r="R146" i="6"/>
  <c r="R120" i="6"/>
  <c r="R108" i="6"/>
  <c r="R100" i="6"/>
  <c r="R34" i="6"/>
  <c r="R28" i="6"/>
  <c r="R177" i="6"/>
  <c r="R170" i="6"/>
  <c r="R166" i="6"/>
  <c r="R117" i="6"/>
  <c r="R48" i="6"/>
  <c r="R210" i="6"/>
  <c r="R144" i="6"/>
  <c r="R133" i="6"/>
  <c r="R106" i="6"/>
  <c r="R95" i="6"/>
  <c r="R84" i="6"/>
  <c r="R26" i="6"/>
  <c r="R224" i="6"/>
  <c r="R207" i="6"/>
  <c r="R182" i="6"/>
  <c r="R142" i="6"/>
  <c r="R130" i="6"/>
  <c r="R92" i="6"/>
  <c r="R67" i="6"/>
  <c r="R42" i="6"/>
  <c r="R32" i="6"/>
  <c r="R219" i="6"/>
  <c r="R215" i="6"/>
  <c r="R126" i="6"/>
  <c r="R72" i="6"/>
  <c r="R35" i="6"/>
  <c r="R23" i="6"/>
  <c r="R186" i="6"/>
  <c r="R162" i="6"/>
  <c r="R140" i="6"/>
  <c r="R122" i="6"/>
  <c r="R110" i="6"/>
  <c r="R104" i="6"/>
  <c r="R89" i="6"/>
  <c r="R82" i="6"/>
  <c r="R61" i="6"/>
  <c r="R38" i="6"/>
  <c r="R30" i="6"/>
  <c r="P196" i="6"/>
  <c r="P192" i="6"/>
  <c r="P188" i="6"/>
  <c r="P184" i="6"/>
  <c r="P150" i="6"/>
  <c r="P53" i="6"/>
  <c r="P198" i="6"/>
  <c r="P194" i="6"/>
  <c r="P190" i="6"/>
  <c r="P186" i="6"/>
  <c r="P182" i="6"/>
  <c r="P146" i="6"/>
  <c r="P142" i="6"/>
  <c r="P108" i="6"/>
  <c r="P104" i="6"/>
  <c r="P100" i="6"/>
  <c r="P82" i="6"/>
  <c r="P32" i="6"/>
  <c r="P28" i="6"/>
  <c r="P126" i="6"/>
  <c r="P78" i="6"/>
  <c r="P72" i="6"/>
  <c r="P35" i="6"/>
  <c r="P23" i="6"/>
  <c r="P162" i="6"/>
  <c r="P140" i="6"/>
  <c r="P122" i="6"/>
  <c r="P110" i="6"/>
  <c r="P89" i="6"/>
  <c r="P61" i="6"/>
  <c r="P38" i="6"/>
  <c r="P30" i="6"/>
  <c r="P160" i="6"/>
  <c r="P143" i="6"/>
  <c r="P137" i="6"/>
  <c r="P50" i="6"/>
  <c r="P19" i="6"/>
  <c r="P13" i="6"/>
  <c r="P221" i="6"/>
  <c r="P156" i="6"/>
  <c r="P135" i="6"/>
  <c r="P102" i="6"/>
  <c r="P97" i="6"/>
  <c r="P66" i="6"/>
  <c r="P58" i="6"/>
  <c r="P7" i="6"/>
  <c r="P217" i="6"/>
  <c r="P213" i="6"/>
  <c r="P205" i="6"/>
  <c r="P179" i="6"/>
  <c r="P120" i="6"/>
  <c r="P34" i="6"/>
  <c r="P177" i="6"/>
  <c r="P174" i="6"/>
  <c r="P170" i="6"/>
  <c r="P166" i="6"/>
  <c r="P117" i="6"/>
  <c r="P88" i="6"/>
  <c r="P48" i="6"/>
  <c r="P37" i="6"/>
  <c r="P210" i="6"/>
  <c r="P164" i="6"/>
  <c r="P144" i="6"/>
  <c r="P133" i="6"/>
  <c r="P106" i="6"/>
  <c r="P95" i="6"/>
  <c r="P84" i="6"/>
  <c r="P46" i="6"/>
  <c r="P26" i="6"/>
  <c r="P224" i="6"/>
  <c r="P130" i="6"/>
  <c r="P101" i="6"/>
  <c r="P92" i="6"/>
  <c r="P67" i="6"/>
  <c r="P42" i="6"/>
  <c r="P219" i="6"/>
  <c r="P215" i="6"/>
  <c r="P207" i="6"/>
  <c r="J50" i="6"/>
  <c r="J46" i="6"/>
  <c r="J198" i="6"/>
  <c r="J194" i="6"/>
  <c r="J174" i="6"/>
  <c r="J179" i="6"/>
  <c r="J164" i="6"/>
  <c r="J160" i="6"/>
  <c r="J143" i="6"/>
  <c r="J135" i="6"/>
  <c r="J101" i="6"/>
  <c r="J97" i="6"/>
  <c r="J88" i="6"/>
  <c r="J78" i="6"/>
  <c r="J66" i="6"/>
  <c r="J37" i="6"/>
  <c r="J196" i="6"/>
  <c r="J192" i="6"/>
  <c r="J188" i="6"/>
  <c r="J184" i="6"/>
  <c r="J156" i="6"/>
  <c r="J150" i="6"/>
  <c r="J102" i="6"/>
  <c r="J58" i="6"/>
  <c r="J53" i="6"/>
  <c r="J19" i="6"/>
  <c r="J13" i="6"/>
  <c r="J221" i="6"/>
  <c r="J170" i="6"/>
  <c r="J146" i="6"/>
  <c r="J120" i="6"/>
  <c r="J108" i="6"/>
  <c r="J100" i="6"/>
  <c r="J34" i="6"/>
  <c r="J28" i="6"/>
  <c r="J7" i="6"/>
  <c r="J217" i="6"/>
  <c r="J213" i="6"/>
  <c r="J182" i="6"/>
  <c r="J177" i="6"/>
  <c r="J166" i="6"/>
  <c r="J117" i="6"/>
  <c r="J48" i="6"/>
  <c r="J205" i="6"/>
  <c r="J144" i="6"/>
  <c r="J133" i="6"/>
  <c r="J106" i="6"/>
  <c r="J95" i="6"/>
  <c r="J84" i="6"/>
  <c r="J26" i="6"/>
  <c r="J210" i="6"/>
  <c r="J207" i="6"/>
  <c r="J186" i="6"/>
  <c r="J142" i="6"/>
  <c r="J130" i="6"/>
  <c r="J92" i="6"/>
  <c r="J67" i="6"/>
  <c r="J42" i="6"/>
  <c r="J32" i="6"/>
  <c r="J224" i="6"/>
  <c r="J126" i="6"/>
  <c r="J72" i="6"/>
  <c r="J35" i="6"/>
  <c r="J219" i="6"/>
  <c r="J215" i="6"/>
  <c r="J190" i="6"/>
  <c r="J162" i="6"/>
  <c r="J140" i="6"/>
  <c r="J122" i="6"/>
  <c r="J110" i="6"/>
  <c r="J104" i="6"/>
  <c r="J89" i="6"/>
  <c r="J82" i="6"/>
  <c r="J61" i="6"/>
  <c r="J38" i="6"/>
  <c r="J30" i="6"/>
  <c r="J23" i="6"/>
  <c r="J137" i="6"/>
  <c r="H196" i="6"/>
  <c r="H192" i="6"/>
  <c r="H188" i="6"/>
  <c r="H184" i="6"/>
  <c r="H150" i="6"/>
  <c r="H53" i="6"/>
  <c r="H198" i="6"/>
  <c r="H194" i="6"/>
  <c r="H190" i="6"/>
  <c r="H186" i="6"/>
  <c r="H182" i="6"/>
  <c r="H146" i="6"/>
  <c r="H142" i="6"/>
  <c r="H108" i="6"/>
  <c r="H104" i="6"/>
  <c r="H100" i="6"/>
  <c r="H82" i="6"/>
  <c r="H32" i="6"/>
  <c r="H28" i="6"/>
  <c r="H162" i="6"/>
  <c r="H140" i="6"/>
  <c r="H122" i="6"/>
  <c r="H110" i="6"/>
  <c r="H89" i="6"/>
  <c r="H61" i="6"/>
  <c r="H38" i="6"/>
  <c r="H30" i="6"/>
  <c r="H23" i="6"/>
  <c r="H207" i="6"/>
  <c r="H160" i="6"/>
  <c r="H143" i="6"/>
  <c r="H137" i="6"/>
  <c r="H50" i="6"/>
  <c r="H179" i="6"/>
  <c r="H156" i="6"/>
  <c r="H135" i="6"/>
  <c r="H102" i="6"/>
  <c r="H97" i="6"/>
  <c r="H66" i="6"/>
  <c r="H58" i="6"/>
  <c r="H19" i="6"/>
  <c r="H13" i="6"/>
  <c r="H221" i="6"/>
  <c r="H174" i="6"/>
  <c r="H170" i="6"/>
  <c r="H120" i="6"/>
  <c r="H34" i="6"/>
  <c r="H7" i="6"/>
  <c r="H217" i="6"/>
  <c r="H213" i="6"/>
  <c r="H177" i="6"/>
  <c r="H166" i="6"/>
  <c r="H117" i="6"/>
  <c r="H88" i="6"/>
  <c r="H48" i="6"/>
  <c r="H37" i="6"/>
  <c r="H205" i="6"/>
  <c r="H164" i="6"/>
  <c r="H144" i="6"/>
  <c r="H133" i="6"/>
  <c r="H106" i="6"/>
  <c r="H95" i="6"/>
  <c r="H84" i="6"/>
  <c r="H46" i="6"/>
  <c r="H26" i="6"/>
  <c r="H210" i="6"/>
  <c r="H130" i="6"/>
  <c r="H101" i="6"/>
  <c r="H92" i="6"/>
  <c r="H67" i="6"/>
  <c r="H42" i="6"/>
  <c r="H224" i="6"/>
  <c r="H126" i="6"/>
  <c r="H78" i="6"/>
  <c r="H72" i="6"/>
  <c r="H35" i="6"/>
  <c r="H219" i="6"/>
  <c r="H215" i="6"/>
  <c r="N179" i="6"/>
  <c r="N170" i="6"/>
  <c r="N126" i="6"/>
  <c r="N120" i="6"/>
  <c r="N72" i="6"/>
  <c r="N48" i="6"/>
  <c r="N196" i="6"/>
  <c r="N177" i="6"/>
  <c r="N166" i="6"/>
  <c r="N162" i="6"/>
  <c r="N137" i="6"/>
  <c r="N133" i="6"/>
  <c r="N122" i="6"/>
  <c r="N117" i="6"/>
  <c r="N95" i="6"/>
  <c r="N35" i="6"/>
  <c r="N198" i="6"/>
  <c r="N194" i="6"/>
  <c r="N190" i="6"/>
  <c r="N186" i="6"/>
  <c r="N182" i="6"/>
  <c r="N184" i="6"/>
  <c r="N164" i="6"/>
  <c r="N144" i="6"/>
  <c r="N142" i="6"/>
  <c r="N106" i="6"/>
  <c r="N84" i="6"/>
  <c r="N46" i="6"/>
  <c r="N32" i="6"/>
  <c r="N26" i="6"/>
  <c r="N224" i="6"/>
  <c r="N130" i="6"/>
  <c r="N101" i="6"/>
  <c r="N92" i="6"/>
  <c r="N67" i="6"/>
  <c r="N42" i="6"/>
  <c r="N219" i="6"/>
  <c r="N215" i="6"/>
  <c r="N207" i="6"/>
  <c r="N188" i="6"/>
  <c r="N104" i="6"/>
  <c r="N82" i="6"/>
  <c r="N78" i="6"/>
  <c r="N23" i="6"/>
  <c r="N140" i="6"/>
  <c r="N110" i="6"/>
  <c r="N89" i="6"/>
  <c r="N61" i="6"/>
  <c r="N38" i="6"/>
  <c r="N30" i="6"/>
  <c r="N192" i="6"/>
  <c r="N160" i="6"/>
  <c r="N150" i="6"/>
  <c r="N143" i="6"/>
  <c r="N53" i="6"/>
  <c r="N50" i="6"/>
  <c r="N19" i="6"/>
  <c r="N13" i="6"/>
  <c r="N221" i="6"/>
  <c r="N156" i="6"/>
  <c r="N146" i="6"/>
  <c r="N135" i="6"/>
  <c r="N108" i="6"/>
  <c r="N102" i="6"/>
  <c r="N100" i="6"/>
  <c r="N97" i="6"/>
  <c r="N66" i="6"/>
  <c r="N58" i="6"/>
  <c r="N28" i="6"/>
  <c r="N7" i="6"/>
  <c r="N217" i="6"/>
  <c r="N213" i="6"/>
  <c r="N34" i="6"/>
  <c r="N205" i="6"/>
  <c r="N174" i="6"/>
  <c r="N88" i="6"/>
  <c r="N37" i="6"/>
  <c r="N210" i="6"/>
  <c r="F200" i="6"/>
  <c r="F55" i="6"/>
  <c r="F123" i="6"/>
  <c r="F113" i="6"/>
  <c r="F168" i="6"/>
  <c r="F39" i="6"/>
  <c r="R123" i="6"/>
  <c r="R113" i="6"/>
  <c r="R168" i="6"/>
  <c r="R39" i="6"/>
  <c r="R200" i="6"/>
  <c r="R55" i="6"/>
  <c r="H200" i="6"/>
  <c r="H55" i="6"/>
  <c r="H123" i="6"/>
  <c r="H113" i="6"/>
  <c r="H168" i="6"/>
  <c r="H39" i="6"/>
  <c r="P200" i="6"/>
  <c r="P55" i="6"/>
  <c r="P39" i="6"/>
  <c r="P123" i="6"/>
  <c r="P113" i="6"/>
  <c r="P168" i="6"/>
  <c r="J123" i="6"/>
  <c r="J113" i="6"/>
  <c r="J168" i="6"/>
  <c r="J39" i="6"/>
  <c r="J200" i="6"/>
  <c r="J55" i="6"/>
  <c r="N200" i="6"/>
  <c r="N55" i="6"/>
  <c r="N123" i="6"/>
  <c r="N113" i="6"/>
  <c r="N168" i="6"/>
  <c r="N39" i="6"/>
  <c r="L168" i="6"/>
  <c r="L39" i="6"/>
  <c r="L55" i="6"/>
  <c r="L200" i="6"/>
  <c r="L123" i="6"/>
  <c r="L113" i="6"/>
  <c r="F201" i="6"/>
  <c r="F169" i="6"/>
  <c r="F157" i="6"/>
  <c r="F128" i="6"/>
  <c r="F124" i="6"/>
  <c r="F116" i="6"/>
  <c r="F80" i="6"/>
  <c r="F76" i="6"/>
  <c r="F59" i="6"/>
  <c r="F202" i="6"/>
  <c r="F158" i="6"/>
  <c r="F154" i="6"/>
  <c r="F125" i="6"/>
  <c r="F121" i="6"/>
  <c r="F93" i="6"/>
  <c r="F77" i="6"/>
  <c r="F56" i="6"/>
  <c r="F44" i="6"/>
  <c r="F40" i="6"/>
  <c r="F24" i="6"/>
  <c r="F20" i="6"/>
  <c r="F8" i="6"/>
  <c r="F73" i="6"/>
  <c r="F12" i="6"/>
  <c r="F57" i="6"/>
  <c r="F203" i="6"/>
  <c r="F175" i="6"/>
  <c r="F171" i="6"/>
  <c r="F167" i="6"/>
  <c r="F155" i="6"/>
  <c r="F118" i="6"/>
  <c r="F114" i="6"/>
  <c r="F90" i="6"/>
  <c r="F86" i="6"/>
  <c r="F41" i="6"/>
  <c r="F21" i="6"/>
  <c r="F17" i="6"/>
  <c r="F151" i="6"/>
  <c r="F74" i="6"/>
  <c r="F70" i="6"/>
  <c r="F220" i="6"/>
  <c r="F208" i="6"/>
  <c r="F204" i="6"/>
  <c r="F172" i="6"/>
  <c r="F115" i="6"/>
  <c r="F43" i="6"/>
  <c r="F131" i="6"/>
  <c r="F18" i="6"/>
  <c r="F152" i="6"/>
  <c r="F87" i="6"/>
  <c r="F79" i="6"/>
  <c r="F11" i="6"/>
  <c r="F5" i="6"/>
  <c r="F15" i="6"/>
  <c r="F62" i="6"/>
  <c r="F9" i="6"/>
  <c r="F149" i="6"/>
  <c r="F71" i="6"/>
  <c r="F14" i="6"/>
  <c r="F148" i="6"/>
  <c r="F127" i="6"/>
  <c r="F6" i="6"/>
  <c r="N201" i="6"/>
  <c r="N169" i="6"/>
  <c r="N157" i="6"/>
  <c r="N128" i="6"/>
  <c r="N124" i="6"/>
  <c r="N116" i="6"/>
  <c r="N80" i="6"/>
  <c r="N76" i="6"/>
  <c r="N59" i="6"/>
  <c r="N202" i="6"/>
  <c r="N158" i="6"/>
  <c r="N154" i="6"/>
  <c r="N125" i="6"/>
  <c r="N121" i="6"/>
  <c r="N93" i="6"/>
  <c r="N77" i="6"/>
  <c r="N56" i="6"/>
  <c r="N44" i="6"/>
  <c r="N40" i="6"/>
  <c r="N24" i="6"/>
  <c r="N20" i="6"/>
  <c r="N73" i="6"/>
  <c r="N12" i="6"/>
  <c r="N41" i="6"/>
  <c r="N21" i="6"/>
  <c r="N17" i="6"/>
  <c r="N8" i="6"/>
  <c r="N203" i="6"/>
  <c r="N175" i="6"/>
  <c r="N171" i="6"/>
  <c r="N167" i="6"/>
  <c r="N155" i="6"/>
  <c r="N118" i="6"/>
  <c r="N114" i="6"/>
  <c r="N90" i="6"/>
  <c r="N86" i="6"/>
  <c r="N57" i="6"/>
  <c r="N151" i="6"/>
  <c r="N74" i="6"/>
  <c r="N70" i="6"/>
  <c r="N220" i="6"/>
  <c r="N208" i="6"/>
  <c r="N204" i="6"/>
  <c r="N172" i="6"/>
  <c r="N71" i="6"/>
  <c r="N148" i="6"/>
  <c r="N14" i="6"/>
  <c r="N6" i="6"/>
  <c r="N127" i="6"/>
  <c r="N43" i="6"/>
  <c r="N115" i="6"/>
  <c r="N18" i="6"/>
  <c r="N11" i="6"/>
  <c r="N152" i="6"/>
  <c r="N131" i="6"/>
  <c r="N5" i="6"/>
  <c r="N87" i="6"/>
  <c r="N79" i="6"/>
  <c r="N9" i="6"/>
  <c r="N149" i="6"/>
  <c r="N62" i="6"/>
  <c r="N15" i="6"/>
  <c r="L172" i="6"/>
  <c r="L131" i="6"/>
  <c r="L127" i="6"/>
  <c r="L115" i="6"/>
  <c r="L87" i="6"/>
  <c r="L79" i="6"/>
  <c r="L62" i="6"/>
  <c r="L201" i="6"/>
  <c r="L169" i="6"/>
  <c r="L157" i="6"/>
  <c r="L128" i="6"/>
  <c r="L124" i="6"/>
  <c r="L116" i="6"/>
  <c r="L80" i="6"/>
  <c r="L76" i="6"/>
  <c r="L59" i="6"/>
  <c r="L43" i="6"/>
  <c r="L6" i="6"/>
  <c r="L149" i="6"/>
  <c r="L15" i="6"/>
  <c r="L11" i="6"/>
  <c r="L40" i="6"/>
  <c r="L20" i="6"/>
  <c r="L202" i="6"/>
  <c r="L158" i="6"/>
  <c r="L154" i="6"/>
  <c r="L125" i="6"/>
  <c r="L121" i="6"/>
  <c r="L93" i="6"/>
  <c r="L77" i="6"/>
  <c r="L56" i="6"/>
  <c r="L44" i="6"/>
  <c r="L24" i="6"/>
  <c r="L73" i="6"/>
  <c r="L12" i="6"/>
  <c r="L175" i="6"/>
  <c r="L171" i="6"/>
  <c r="L203" i="6"/>
  <c r="L151" i="6"/>
  <c r="L9" i="6"/>
  <c r="L220" i="6"/>
  <c r="L90" i="6"/>
  <c r="L71" i="6"/>
  <c r="L21" i="6"/>
  <c r="L8" i="6"/>
  <c r="L148" i="6"/>
  <c r="L14" i="6"/>
  <c r="L18" i="6"/>
  <c r="L70" i="6"/>
  <c r="L57" i="6"/>
  <c r="L41" i="6"/>
  <c r="L167" i="6"/>
  <c r="L155" i="6"/>
  <c r="L118" i="6"/>
  <c r="L114" i="6"/>
  <c r="L152" i="6"/>
  <c r="L5" i="6"/>
  <c r="L208" i="6"/>
  <c r="L204" i="6"/>
  <c r="L86" i="6"/>
  <c r="L74" i="6"/>
  <c r="L17" i="6"/>
  <c r="J203" i="6"/>
  <c r="J175" i="6"/>
  <c r="J171" i="6"/>
  <c r="J167" i="6"/>
  <c r="J155" i="6"/>
  <c r="J118" i="6"/>
  <c r="J114" i="6"/>
  <c r="J90" i="6"/>
  <c r="J86" i="6"/>
  <c r="J57" i="6"/>
  <c r="J172" i="6"/>
  <c r="J131" i="6"/>
  <c r="J127" i="6"/>
  <c r="J115" i="6"/>
  <c r="J87" i="6"/>
  <c r="J79" i="6"/>
  <c r="J62" i="6"/>
  <c r="J18" i="6"/>
  <c r="J9" i="6"/>
  <c r="J5" i="6"/>
  <c r="J152" i="6"/>
  <c r="J148" i="6"/>
  <c r="J71" i="6"/>
  <c r="J14" i="6"/>
  <c r="J59" i="6"/>
  <c r="J201" i="6"/>
  <c r="J169" i="6"/>
  <c r="J157" i="6"/>
  <c r="J128" i="6"/>
  <c r="J124" i="6"/>
  <c r="J116" i="6"/>
  <c r="J80" i="6"/>
  <c r="J76" i="6"/>
  <c r="J43" i="6"/>
  <c r="J6" i="6"/>
  <c r="J149" i="6"/>
  <c r="J15" i="6"/>
  <c r="J11" i="6"/>
  <c r="J202" i="6"/>
  <c r="J40" i="6"/>
  <c r="J208" i="6"/>
  <c r="J17" i="6"/>
  <c r="J74" i="6"/>
  <c r="J151" i="6"/>
  <c r="J121" i="6"/>
  <c r="J44" i="6"/>
  <c r="J73" i="6"/>
  <c r="J24" i="6"/>
  <c r="J125" i="6"/>
  <c r="J21" i="6"/>
  <c r="J8" i="6"/>
  <c r="J220" i="6"/>
  <c r="J204" i="6"/>
  <c r="J12" i="6"/>
  <c r="J70" i="6"/>
  <c r="J56" i="6"/>
  <c r="J41" i="6"/>
  <c r="J20" i="6"/>
  <c r="J158" i="6"/>
  <c r="J154" i="6"/>
  <c r="J93" i="6"/>
  <c r="J77" i="6"/>
  <c r="R203" i="6"/>
  <c r="R175" i="6"/>
  <c r="R171" i="6"/>
  <c r="R167" i="6"/>
  <c r="R155" i="6"/>
  <c r="R118" i="6"/>
  <c r="R114" i="6"/>
  <c r="R90" i="6"/>
  <c r="R86" i="6"/>
  <c r="R57" i="6"/>
  <c r="R172" i="6"/>
  <c r="R131" i="6"/>
  <c r="R127" i="6"/>
  <c r="R115" i="6"/>
  <c r="R87" i="6"/>
  <c r="R79" i="6"/>
  <c r="R62" i="6"/>
  <c r="R18" i="6"/>
  <c r="R9" i="6"/>
  <c r="R5" i="6"/>
  <c r="R152" i="6"/>
  <c r="R148" i="6"/>
  <c r="R71" i="6"/>
  <c r="R14" i="6"/>
  <c r="R43" i="6"/>
  <c r="R6" i="6"/>
  <c r="R201" i="6"/>
  <c r="R169" i="6"/>
  <c r="R157" i="6"/>
  <c r="R128" i="6"/>
  <c r="R124" i="6"/>
  <c r="R116" i="6"/>
  <c r="R80" i="6"/>
  <c r="R76" i="6"/>
  <c r="R59" i="6"/>
  <c r="R149" i="6"/>
  <c r="R15" i="6"/>
  <c r="R11" i="6"/>
  <c r="R202" i="6"/>
  <c r="R70" i="6"/>
  <c r="R41" i="6"/>
  <c r="R20" i="6"/>
  <c r="R56" i="6"/>
  <c r="R158" i="6"/>
  <c r="R154" i="6"/>
  <c r="R93" i="6"/>
  <c r="R77" i="6"/>
  <c r="R40" i="6"/>
  <c r="R74" i="6"/>
  <c r="R17" i="6"/>
  <c r="R151" i="6"/>
  <c r="R44" i="6"/>
  <c r="R121" i="6"/>
  <c r="R73" i="6"/>
  <c r="R208" i="6"/>
  <c r="R21" i="6"/>
  <c r="R8" i="6"/>
  <c r="R220" i="6"/>
  <c r="R204" i="6"/>
  <c r="R12" i="6"/>
  <c r="R125" i="6"/>
  <c r="R24" i="6"/>
  <c r="P202" i="6"/>
  <c r="P158" i="6"/>
  <c r="P154" i="6"/>
  <c r="P125" i="6"/>
  <c r="P121" i="6"/>
  <c r="P93" i="6"/>
  <c r="P77" i="6"/>
  <c r="P56" i="6"/>
  <c r="P203" i="6"/>
  <c r="P175" i="6"/>
  <c r="P171" i="6"/>
  <c r="P167" i="6"/>
  <c r="P155" i="6"/>
  <c r="P118" i="6"/>
  <c r="P114" i="6"/>
  <c r="P90" i="6"/>
  <c r="P86" i="6"/>
  <c r="P57" i="6"/>
  <c r="P41" i="6"/>
  <c r="P21" i="6"/>
  <c r="P17" i="6"/>
  <c r="P8" i="6"/>
  <c r="P9" i="6"/>
  <c r="P151" i="6"/>
  <c r="P74" i="6"/>
  <c r="P70" i="6"/>
  <c r="P220" i="6"/>
  <c r="P208" i="6"/>
  <c r="P204" i="6"/>
  <c r="P62" i="6"/>
  <c r="P18" i="6"/>
  <c r="P172" i="6"/>
  <c r="P131" i="6"/>
  <c r="P127" i="6"/>
  <c r="P115" i="6"/>
  <c r="P87" i="6"/>
  <c r="P79" i="6"/>
  <c r="P152" i="6"/>
  <c r="P148" i="6"/>
  <c r="P71" i="6"/>
  <c r="P14" i="6"/>
  <c r="P201" i="6"/>
  <c r="P128" i="6"/>
  <c r="P43" i="6"/>
  <c r="P24" i="6"/>
  <c r="P12" i="6"/>
  <c r="P124" i="6"/>
  <c r="P116" i="6"/>
  <c r="P20" i="6"/>
  <c r="P5" i="6"/>
  <c r="P80" i="6"/>
  <c r="P59" i="6"/>
  <c r="P11" i="6"/>
  <c r="P169" i="6"/>
  <c r="P157" i="6"/>
  <c r="P76" i="6"/>
  <c r="P40" i="6"/>
  <c r="P15" i="6"/>
  <c r="P149" i="6"/>
  <c r="P44" i="6"/>
  <c r="P6" i="6"/>
  <c r="P73" i="6"/>
  <c r="H202" i="6"/>
  <c r="H158" i="6"/>
  <c r="H154" i="6"/>
  <c r="H125" i="6"/>
  <c r="H121" i="6"/>
  <c r="H93" i="6"/>
  <c r="H77" i="6"/>
  <c r="H56" i="6"/>
  <c r="H203" i="6"/>
  <c r="H175" i="6"/>
  <c r="H171" i="6"/>
  <c r="H167" i="6"/>
  <c r="H155" i="6"/>
  <c r="H118" i="6"/>
  <c r="H114" i="6"/>
  <c r="H90" i="6"/>
  <c r="H86" i="6"/>
  <c r="H57" i="6"/>
  <c r="H41" i="6"/>
  <c r="H21" i="6"/>
  <c r="H17" i="6"/>
  <c r="H8" i="6"/>
  <c r="H151" i="6"/>
  <c r="H74" i="6"/>
  <c r="H70" i="6"/>
  <c r="H220" i="6"/>
  <c r="H208" i="6"/>
  <c r="H204" i="6"/>
  <c r="H172" i="6"/>
  <c r="H131" i="6"/>
  <c r="H127" i="6"/>
  <c r="H115" i="6"/>
  <c r="H87" i="6"/>
  <c r="H79" i="6"/>
  <c r="H62" i="6"/>
  <c r="H18" i="6"/>
  <c r="H9" i="6"/>
  <c r="H152" i="6"/>
  <c r="H148" i="6"/>
  <c r="H71" i="6"/>
  <c r="H14" i="6"/>
  <c r="H201" i="6"/>
  <c r="H80" i="6"/>
  <c r="H59" i="6"/>
  <c r="H20" i="6"/>
  <c r="H5" i="6"/>
  <c r="H169" i="6"/>
  <c r="H157" i="6"/>
  <c r="H76" i="6"/>
  <c r="H11" i="6"/>
  <c r="H40" i="6"/>
  <c r="H149" i="6"/>
  <c r="H15" i="6"/>
  <c r="H44" i="6"/>
  <c r="H6" i="6"/>
  <c r="H128" i="6"/>
  <c r="H73" i="6"/>
  <c r="H124" i="6"/>
  <c r="H116" i="6"/>
  <c r="H43" i="6"/>
  <c r="H24" i="6"/>
  <c r="H12" i="6"/>
  <c r="P75" i="6"/>
  <c r="P153" i="6"/>
  <c r="P16" i="6"/>
  <c r="L153" i="6"/>
  <c r="L16" i="6"/>
  <c r="L75" i="6"/>
  <c r="J75" i="6"/>
  <c r="J153" i="6"/>
  <c r="J16" i="6"/>
  <c r="N153" i="6"/>
  <c r="N16" i="6"/>
  <c r="N75" i="6"/>
  <c r="F153" i="6"/>
  <c r="F16" i="6"/>
  <c r="F75" i="6"/>
  <c r="R75" i="6"/>
  <c r="R16" i="6"/>
  <c r="R153" i="6"/>
  <c r="H75" i="6"/>
  <c r="H153" i="6"/>
  <c r="H16" i="6"/>
  <c r="N69" i="6"/>
  <c r="N10" i="6"/>
  <c r="N147" i="6"/>
  <c r="J147" i="6"/>
  <c r="J69" i="6"/>
  <c r="J10" i="6"/>
  <c r="H147" i="6"/>
  <c r="H10" i="6"/>
  <c r="H69" i="6"/>
  <c r="F69" i="6"/>
  <c r="F10" i="6"/>
  <c r="F147" i="6"/>
  <c r="L69" i="6"/>
  <c r="L10" i="6"/>
  <c r="L147" i="6"/>
  <c r="R147" i="6"/>
  <c r="R69" i="6"/>
  <c r="R10" i="6"/>
  <c r="P147" i="6"/>
  <c r="P69" i="6"/>
  <c r="P10" i="6"/>
  <c r="O37" i="3"/>
  <c r="N37" i="3"/>
  <c r="M37" i="3"/>
  <c r="L37" i="3"/>
  <c r="K37" i="3"/>
  <c r="J37" i="3"/>
  <c r="I37" i="3"/>
  <c r="O34" i="3"/>
  <c r="N34" i="3"/>
  <c r="M34" i="3"/>
  <c r="L34" i="3"/>
  <c r="K34" i="3"/>
  <c r="J34" i="3"/>
  <c r="I34" i="3"/>
  <c r="B1" i="7"/>
  <c r="K40" i="3" l="1"/>
  <c r="J40" i="3"/>
  <c r="O40" i="3"/>
  <c r="N40" i="3"/>
  <c r="M40" i="3"/>
  <c r="L40" i="3"/>
  <c r="I40" i="3"/>
  <c r="Z8" i="6" l="1"/>
  <c r="Z24" i="6"/>
  <c r="Z40" i="6"/>
  <c r="Z56" i="6"/>
  <c r="Z72" i="6"/>
  <c r="Z88" i="6"/>
  <c r="Z104" i="6"/>
  <c r="Z120" i="6"/>
  <c r="Z136" i="6"/>
  <c r="Z152" i="6"/>
  <c r="Z168" i="6"/>
  <c r="Z184" i="6"/>
  <c r="Z200" i="6"/>
  <c r="Z216" i="6"/>
  <c r="Z9" i="6"/>
  <c r="Z25" i="6"/>
  <c r="Z41" i="6"/>
  <c r="Z57" i="6"/>
  <c r="Z73" i="6"/>
  <c r="Z89" i="6"/>
  <c r="Z105" i="6"/>
  <c r="Z121" i="6"/>
  <c r="Z137" i="6"/>
  <c r="Z153" i="6"/>
  <c r="Z169" i="6"/>
  <c r="Z185" i="6"/>
  <c r="Z201" i="6"/>
  <c r="Z217" i="6"/>
  <c r="Z10" i="6"/>
  <c r="Z26" i="6"/>
  <c r="Z42" i="6"/>
  <c r="Z58" i="6"/>
  <c r="Z74" i="6"/>
  <c r="Z90" i="6"/>
  <c r="Z106" i="6"/>
  <c r="Z122" i="6"/>
  <c r="Z138" i="6"/>
  <c r="Z154" i="6"/>
  <c r="Z170" i="6"/>
  <c r="Z186" i="6"/>
  <c r="Z202" i="6"/>
  <c r="Z218" i="6"/>
  <c r="Z11" i="6"/>
  <c r="Z27" i="6"/>
  <c r="Z43" i="6"/>
  <c r="Z59" i="6"/>
  <c r="Z75" i="6"/>
  <c r="Z91" i="6"/>
  <c r="Z107" i="6"/>
  <c r="Z123" i="6"/>
  <c r="Z139" i="6"/>
  <c r="Z155" i="6"/>
  <c r="Z171" i="6"/>
  <c r="Z187" i="6"/>
  <c r="Z203" i="6"/>
  <c r="Z219" i="6"/>
  <c r="Z12" i="6"/>
  <c r="Z28" i="6"/>
  <c r="Z44" i="6"/>
  <c r="Z60" i="6"/>
  <c r="Z76" i="6"/>
  <c r="Z92" i="6"/>
  <c r="Z108" i="6"/>
  <c r="Z124" i="6"/>
  <c r="Z140" i="6"/>
  <c r="Z156" i="6"/>
  <c r="Z172" i="6"/>
  <c r="Z188" i="6"/>
  <c r="Z204" i="6"/>
  <c r="Z220" i="6"/>
  <c r="Z109" i="6"/>
  <c r="Z13" i="6"/>
  <c r="Z29" i="6"/>
  <c r="Z45" i="6"/>
  <c r="Z61" i="6"/>
  <c r="Z77" i="6"/>
  <c r="Z93" i="6"/>
  <c r="Z125" i="6"/>
  <c r="Z141" i="6"/>
  <c r="Z173" i="6"/>
  <c r="Z14" i="6"/>
  <c r="Z30" i="6"/>
  <c r="Z46" i="6"/>
  <c r="Z62" i="6"/>
  <c r="Z78" i="6"/>
  <c r="Z94" i="6"/>
  <c r="Z110" i="6"/>
  <c r="Z126" i="6"/>
  <c r="Z142" i="6"/>
  <c r="Z158" i="6"/>
  <c r="Z174" i="6"/>
  <c r="Z190" i="6"/>
  <c r="Z206" i="6"/>
  <c r="Z222" i="6"/>
  <c r="Z15" i="6"/>
  <c r="Z31" i="6"/>
  <c r="Z47" i="6"/>
  <c r="Z63" i="6"/>
  <c r="Z79" i="6"/>
  <c r="Z95" i="6"/>
  <c r="Z111" i="6"/>
  <c r="Z127" i="6"/>
  <c r="Z143" i="6"/>
  <c r="Z159" i="6"/>
  <c r="Z175" i="6"/>
  <c r="Z191" i="6"/>
  <c r="Z207" i="6"/>
  <c r="Z223" i="6"/>
  <c r="Z16" i="6"/>
  <c r="Z32" i="6"/>
  <c r="Z48" i="6"/>
  <c r="Z64" i="6"/>
  <c r="Z80" i="6"/>
  <c r="Z96" i="6"/>
  <c r="Z112" i="6"/>
  <c r="Z128" i="6"/>
  <c r="Z144" i="6"/>
  <c r="Z160" i="6"/>
  <c r="Z176" i="6"/>
  <c r="Z192" i="6"/>
  <c r="Z208" i="6"/>
  <c r="Z224" i="6"/>
  <c r="Z17" i="6"/>
  <c r="Z33" i="6"/>
  <c r="Z49" i="6"/>
  <c r="Z65" i="6"/>
  <c r="Z81" i="6"/>
  <c r="Z97" i="6"/>
  <c r="Z113" i="6"/>
  <c r="Z129" i="6"/>
  <c r="Z145" i="6"/>
  <c r="Z161" i="6"/>
  <c r="Z177" i="6"/>
  <c r="Z193" i="6"/>
  <c r="Z209" i="6"/>
  <c r="Z4" i="6"/>
  <c r="Z18" i="6"/>
  <c r="Z34" i="6"/>
  <c r="Z50" i="6"/>
  <c r="Z66" i="6"/>
  <c r="Z82" i="6"/>
  <c r="Z98" i="6"/>
  <c r="Z114" i="6"/>
  <c r="Z130" i="6"/>
  <c r="Z146" i="6"/>
  <c r="Z162" i="6"/>
  <c r="Z178" i="6"/>
  <c r="Z194" i="6"/>
  <c r="Z210" i="6"/>
  <c r="Z19" i="6"/>
  <c r="Z35" i="6"/>
  <c r="Z51" i="6"/>
  <c r="Z67" i="6"/>
  <c r="Z83" i="6"/>
  <c r="Z99" i="6"/>
  <c r="Z115" i="6"/>
  <c r="Z131" i="6"/>
  <c r="Z147" i="6"/>
  <c r="Z163" i="6"/>
  <c r="Z179" i="6"/>
  <c r="Z195" i="6"/>
  <c r="Z211" i="6"/>
  <c r="Z20" i="6"/>
  <c r="Z36" i="6"/>
  <c r="Z52" i="6"/>
  <c r="Z68" i="6"/>
  <c r="Z84" i="6"/>
  <c r="Z100" i="6"/>
  <c r="Z116" i="6"/>
  <c r="Z132" i="6"/>
  <c r="Z148" i="6"/>
  <c r="Z164" i="6"/>
  <c r="Z180" i="6"/>
  <c r="Z196" i="6"/>
  <c r="Z212" i="6"/>
  <c r="Z5" i="6"/>
  <c r="Z21" i="6"/>
  <c r="Z37" i="6"/>
  <c r="Z53" i="6"/>
  <c r="Z69" i="6"/>
  <c r="Z85" i="6"/>
  <c r="Z101" i="6"/>
  <c r="Z117" i="6"/>
  <c r="Z133" i="6"/>
  <c r="Z149" i="6"/>
  <c r="Z165" i="6"/>
  <c r="Z181" i="6"/>
  <c r="Z197" i="6"/>
  <c r="Z213" i="6"/>
  <c r="Z6" i="6"/>
  <c r="Z22" i="6"/>
  <c r="Z38" i="6"/>
  <c r="Z54" i="6"/>
  <c r="Z70" i="6"/>
  <c r="Z86" i="6"/>
  <c r="Z102" i="6"/>
  <c r="Z118" i="6"/>
  <c r="Z134" i="6"/>
  <c r="Z150" i="6"/>
  <c r="Z166" i="6"/>
  <c r="Z182" i="6"/>
  <c r="Z198" i="6"/>
  <c r="Z214" i="6"/>
  <c r="Z7" i="6"/>
  <c r="Z23" i="6"/>
  <c r="Z39" i="6"/>
  <c r="Z55" i="6"/>
  <c r="Z71" i="6"/>
  <c r="Z87" i="6"/>
  <c r="Z103" i="6"/>
  <c r="Z119" i="6"/>
  <c r="Z135" i="6"/>
  <c r="Z151" i="6"/>
  <c r="Z167" i="6"/>
  <c r="Z183" i="6"/>
  <c r="Z199" i="6"/>
  <c r="Z215" i="6"/>
  <c r="Z157" i="6"/>
  <c r="Z189" i="6"/>
  <c r="Z205" i="6"/>
  <c r="Z221" i="6"/>
  <c r="X14" i="6"/>
  <c r="X30" i="6"/>
  <c r="X46" i="6"/>
  <c r="X62" i="6"/>
  <c r="X78" i="6"/>
  <c r="X94" i="6"/>
  <c r="X110" i="6"/>
  <c r="X126" i="6"/>
  <c r="X142" i="6"/>
  <c r="X158" i="6"/>
  <c r="X174" i="6"/>
  <c r="X190" i="6"/>
  <c r="X206" i="6"/>
  <c r="X222" i="6"/>
  <c r="X15" i="6"/>
  <c r="X31" i="6"/>
  <c r="X47" i="6"/>
  <c r="X63" i="6"/>
  <c r="X79" i="6"/>
  <c r="X95" i="6"/>
  <c r="X111" i="6"/>
  <c r="X127" i="6"/>
  <c r="X143" i="6"/>
  <c r="X159" i="6"/>
  <c r="X175" i="6"/>
  <c r="X191" i="6"/>
  <c r="X207" i="6"/>
  <c r="X223" i="6"/>
  <c r="X16" i="6"/>
  <c r="X32" i="6"/>
  <c r="X48" i="6"/>
  <c r="X64" i="6"/>
  <c r="X80" i="6"/>
  <c r="X96" i="6"/>
  <c r="X112" i="6"/>
  <c r="X128" i="6"/>
  <c r="X144" i="6"/>
  <c r="X160" i="6"/>
  <c r="X176" i="6"/>
  <c r="X192" i="6"/>
  <c r="X208" i="6"/>
  <c r="X224" i="6"/>
  <c r="X17" i="6"/>
  <c r="X33" i="6"/>
  <c r="X49" i="6"/>
  <c r="X65" i="6"/>
  <c r="X81" i="6"/>
  <c r="X97" i="6"/>
  <c r="X113" i="6"/>
  <c r="X129" i="6"/>
  <c r="X145" i="6"/>
  <c r="X161" i="6"/>
  <c r="X177" i="6"/>
  <c r="X193" i="6"/>
  <c r="X209" i="6"/>
  <c r="X4" i="6"/>
  <c r="X18" i="6"/>
  <c r="X34" i="6"/>
  <c r="X50" i="6"/>
  <c r="X66" i="6"/>
  <c r="X82" i="6"/>
  <c r="X98" i="6"/>
  <c r="X114" i="6"/>
  <c r="X130" i="6"/>
  <c r="X146" i="6"/>
  <c r="X162" i="6"/>
  <c r="X178" i="6"/>
  <c r="X194" i="6"/>
  <c r="X210" i="6"/>
  <c r="X20" i="6"/>
  <c r="X36" i="6"/>
  <c r="X52" i="6"/>
  <c r="X68" i="6"/>
  <c r="X84" i="6"/>
  <c r="X100" i="6"/>
  <c r="X116" i="6"/>
  <c r="X132" i="6"/>
  <c r="X148" i="6"/>
  <c r="X164" i="6"/>
  <c r="X180" i="6"/>
  <c r="X196" i="6"/>
  <c r="X212" i="6"/>
  <c r="X23" i="6"/>
  <c r="X5" i="6"/>
  <c r="X21" i="6"/>
  <c r="X37" i="6"/>
  <c r="X53" i="6"/>
  <c r="X69" i="6"/>
  <c r="X85" i="6"/>
  <c r="X101" i="6"/>
  <c r="X117" i="6"/>
  <c r="X133" i="6"/>
  <c r="X149" i="6"/>
  <c r="X165" i="6"/>
  <c r="X181" i="6"/>
  <c r="X197" i="6"/>
  <c r="X213" i="6"/>
  <c r="X7" i="6"/>
  <c r="X39" i="6"/>
  <c r="X6" i="6"/>
  <c r="X22" i="6"/>
  <c r="X38" i="6"/>
  <c r="X54" i="6"/>
  <c r="X70" i="6"/>
  <c r="X86" i="6"/>
  <c r="X102" i="6"/>
  <c r="X118" i="6"/>
  <c r="X134" i="6"/>
  <c r="X150" i="6"/>
  <c r="X166" i="6"/>
  <c r="X182" i="6"/>
  <c r="X198" i="6"/>
  <c r="X214" i="6"/>
  <c r="X8" i="6"/>
  <c r="X24" i="6"/>
  <c r="X40" i="6"/>
  <c r="X56" i="6"/>
  <c r="X72" i="6"/>
  <c r="X88" i="6"/>
  <c r="X104" i="6"/>
  <c r="X120" i="6"/>
  <c r="X136" i="6"/>
  <c r="X152" i="6"/>
  <c r="X168" i="6"/>
  <c r="X184" i="6"/>
  <c r="X200" i="6"/>
  <c r="X216" i="6"/>
  <c r="X9" i="6"/>
  <c r="X25" i="6"/>
  <c r="X41" i="6"/>
  <c r="X57" i="6"/>
  <c r="X73" i="6"/>
  <c r="X89" i="6"/>
  <c r="X105" i="6"/>
  <c r="X121" i="6"/>
  <c r="X137" i="6"/>
  <c r="X153" i="6"/>
  <c r="X169" i="6"/>
  <c r="X185" i="6"/>
  <c r="X201" i="6"/>
  <c r="X217" i="6"/>
  <c r="X10" i="6"/>
  <c r="X26" i="6"/>
  <c r="X42" i="6"/>
  <c r="X58" i="6"/>
  <c r="X74" i="6"/>
  <c r="X90" i="6"/>
  <c r="X106" i="6"/>
  <c r="X122" i="6"/>
  <c r="X138" i="6"/>
  <c r="X154" i="6"/>
  <c r="X170" i="6"/>
  <c r="X186" i="6"/>
  <c r="X202" i="6"/>
  <c r="X218" i="6"/>
  <c r="X11" i="6"/>
  <c r="X27" i="6"/>
  <c r="X43" i="6"/>
  <c r="X59" i="6"/>
  <c r="X75" i="6"/>
  <c r="X91" i="6"/>
  <c r="X107" i="6"/>
  <c r="X123" i="6"/>
  <c r="X139" i="6"/>
  <c r="X155" i="6"/>
  <c r="X171" i="6"/>
  <c r="X187" i="6"/>
  <c r="X203" i="6"/>
  <c r="X219" i="6"/>
  <c r="X12" i="6"/>
  <c r="X28" i="6"/>
  <c r="X44" i="6"/>
  <c r="X60" i="6"/>
  <c r="X76" i="6"/>
  <c r="X92" i="6"/>
  <c r="X108" i="6"/>
  <c r="X124" i="6"/>
  <c r="X140" i="6"/>
  <c r="X156" i="6"/>
  <c r="X172" i="6"/>
  <c r="X188" i="6"/>
  <c r="X204" i="6"/>
  <c r="X220" i="6"/>
  <c r="X13" i="6"/>
  <c r="X29" i="6"/>
  <c r="X45" i="6"/>
  <c r="X61" i="6"/>
  <c r="X77" i="6"/>
  <c r="X93" i="6"/>
  <c r="X109" i="6"/>
  <c r="X125" i="6"/>
  <c r="X141" i="6"/>
  <c r="X157" i="6"/>
  <c r="X173" i="6"/>
  <c r="X189" i="6"/>
  <c r="X205" i="6"/>
  <c r="X221" i="6"/>
  <c r="X131" i="6"/>
  <c r="X55" i="6"/>
  <c r="X71" i="6"/>
  <c r="X115" i="6"/>
  <c r="X135" i="6"/>
  <c r="X67" i="6"/>
  <c r="X211" i="6"/>
  <c r="X103" i="6"/>
  <c r="X119" i="6"/>
  <c r="X147" i="6"/>
  <c r="X83" i="6"/>
  <c r="X151" i="6"/>
  <c r="X183" i="6"/>
  <c r="X99" i="6"/>
  <c r="X19" i="6"/>
  <c r="X163" i="6"/>
  <c r="X35" i="6"/>
  <c r="X167" i="6"/>
  <c r="X195" i="6"/>
  <c r="X215" i="6"/>
  <c r="X51" i="6"/>
  <c r="X179" i="6"/>
  <c r="X199" i="6"/>
  <c r="X87" i="6"/>
  <c r="Y11" i="6"/>
  <c r="Y27" i="6"/>
  <c r="Y43" i="6"/>
  <c r="Y59" i="6"/>
  <c r="Y75" i="6"/>
  <c r="Y91" i="6"/>
  <c r="Y107" i="6"/>
  <c r="Y123" i="6"/>
  <c r="Y139" i="6"/>
  <c r="Y155" i="6"/>
  <c r="Y171" i="6"/>
  <c r="Y187" i="6"/>
  <c r="Y203" i="6"/>
  <c r="Y219" i="6"/>
  <c r="Y12" i="6"/>
  <c r="Y28" i="6"/>
  <c r="Y44" i="6"/>
  <c r="Y60" i="6"/>
  <c r="Y76" i="6"/>
  <c r="Y92" i="6"/>
  <c r="Y108" i="6"/>
  <c r="Y124" i="6"/>
  <c r="Y140" i="6"/>
  <c r="Y156" i="6"/>
  <c r="Y172" i="6"/>
  <c r="Y188" i="6"/>
  <c r="Y204" i="6"/>
  <c r="Y220" i="6"/>
  <c r="Y13" i="6"/>
  <c r="Y29" i="6"/>
  <c r="Y45" i="6"/>
  <c r="Y61" i="6"/>
  <c r="Y77" i="6"/>
  <c r="Y93" i="6"/>
  <c r="Y109" i="6"/>
  <c r="Y125" i="6"/>
  <c r="Y141" i="6"/>
  <c r="Y157" i="6"/>
  <c r="Y173" i="6"/>
  <c r="Y189" i="6"/>
  <c r="Y205" i="6"/>
  <c r="Y221" i="6"/>
  <c r="Y14" i="6"/>
  <c r="Y30" i="6"/>
  <c r="Y46" i="6"/>
  <c r="Y62" i="6"/>
  <c r="Y78" i="6"/>
  <c r="Y94" i="6"/>
  <c r="Y110" i="6"/>
  <c r="Y126" i="6"/>
  <c r="Y142" i="6"/>
  <c r="Y158" i="6"/>
  <c r="Y174" i="6"/>
  <c r="Y190" i="6"/>
  <c r="Y206" i="6"/>
  <c r="Y222" i="6"/>
  <c r="Y15" i="6"/>
  <c r="Y31" i="6"/>
  <c r="Y47" i="6"/>
  <c r="Y63" i="6"/>
  <c r="Y79" i="6"/>
  <c r="Y95" i="6"/>
  <c r="Y111" i="6"/>
  <c r="Y127" i="6"/>
  <c r="Y143" i="6"/>
  <c r="Y159" i="6"/>
  <c r="Y175" i="6"/>
  <c r="Y191" i="6"/>
  <c r="Y207" i="6"/>
  <c r="Y223" i="6"/>
  <c r="Y17" i="6"/>
  <c r="Y33" i="6"/>
  <c r="Y49" i="6"/>
  <c r="Y65" i="6"/>
  <c r="Y81" i="6"/>
  <c r="Y97" i="6"/>
  <c r="Y113" i="6"/>
  <c r="Y129" i="6"/>
  <c r="Y145" i="6"/>
  <c r="Y161" i="6"/>
  <c r="Y177" i="6"/>
  <c r="Y193" i="6"/>
  <c r="Y209" i="6"/>
  <c r="Y4" i="6"/>
  <c r="Y18" i="6"/>
  <c r="Y34" i="6"/>
  <c r="Y50" i="6"/>
  <c r="Y66" i="6"/>
  <c r="Y82" i="6"/>
  <c r="Y98" i="6"/>
  <c r="Y114" i="6"/>
  <c r="Y130" i="6"/>
  <c r="Y146" i="6"/>
  <c r="Y162" i="6"/>
  <c r="Y178" i="6"/>
  <c r="Y194" i="6"/>
  <c r="Y210" i="6"/>
  <c r="Y19" i="6"/>
  <c r="Y35" i="6"/>
  <c r="Y51" i="6"/>
  <c r="Y67" i="6"/>
  <c r="Y83" i="6"/>
  <c r="Y99" i="6"/>
  <c r="Y115" i="6"/>
  <c r="Y131" i="6"/>
  <c r="Y147" i="6"/>
  <c r="Y163" i="6"/>
  <c r="Y179" i="6"/>
  <c r="Y195" i="6"/>
  <c r="Y211" i="6"/>
  <c r="Y212" i="6"/>
  <c r="Y20" i="6"/>
  <c r="Y36" i="6"/>
  <c r="Y52" i="6"/>
  <c r="Y68" i="6"/>
  <c r="Y84" i="6"/>
  <c r="Y100" i="6"/>
  <c r="Y116" i="6"/>
  <c r="Y132" i="6"/>
  <c r="Y148" i="6"/>
  <c r="Y164" i="6"/>
  <c r="Y180" i="6"/>
  <c r="Y196" i="6"/>
  <c r="Y5" i="6"/>
  <c r="Y21" i="6"/>
  <c r="Y37" i="6"/>
  <c r="Y53" i="6"/>
  <c r="Y69" i="6"/>
  <c r="Y85" i="6"/>
  <c r="Y101" i="6"/>
  <c r="Y117" i="6"/>
  <c r="Y133" i="6"/>
  <c r="Y149" i="6"/>
  <c r="Y165" i="6"/>
  <c r="Y181" i="6"/>
  <c r="Y197" i="6"/>
  <c r="Y213" i="6"/>
  <c r="Y6" i="6"/>
  <c r="Y22" i="6"/>
  <c r="Y38" i="6"/>
  <c r="Y54" i="6"/>
  <c r="Y70" i="6"/>
  <c r="Y86" i="6"/>
  <c r="Y102" i="6"/>
  <c r="Y118" i="6"/>
  <c r="Y134" i="6"/>
  <c r="Y150" i="6"/>
  <c r="Y166" i="6"/>
  <c r="Y182" i="6"/>
  <c r="Y198" i="6"/>
  <c r="Y214" i="6"/>
  <c r="Y7" i="6"/>
  <c r="Y23" i="6"/>
  <c r="Y39" i="6"/>
  <c r="Y55" i="6"/>
  <c r="Y71" i="6"/>
  <c r="Y87" i="6"/>
  <c r="Y103" i="6"/>
  <c r="Y119" i="6"/>
  <c r="Y135" i="6"/>
  <c r="Y151" i="6"/>
  <c r="Y167" i="6"/>
  <c r="Y183" i="6"/>
  <c r="Y199" i="6"/>
  <c r="Y215" i="6"/>
  <c r="Y8" i="6"/>
  <c r="Y24" i="6"/>
  <c r="Y40" i="6"/>
  <c r="Y56" i="6"/>
  <c r="Y72" i="6"/>
  <c r="Y88" i="6"/>
  <c r="Y104" i="6"/>
  <c r="Y120" i="6"/>
  <c r="Y136" i="6"/>
  <c r="Y152" i="6"/>
  <c r="Y168" i="6"/>
  <c r="Y184" i="6"/>
  <c r="Y200" i="6"/>
  <c r="Y216" i="6"/>
  <c r="Y9" i="6"/>
  <c r="Y25" i="6"/>
  <c r="Y41" i="6"/>
  <c r="Y57" i="6"/>
  <c r="Y73" i="6"/>
  <c r="Y89" i="6"/>
  <c r="Y105" i="6"/>
  <c r="Y121" i="6"/>
  <c r="Y137" i="6"/>
  <c r="Y153" i="6"/>
  <c r="Y169" i="6"/>
  <c r="Y185" i="6"/>
  <c r="Y201" i="6"/>
  <c r="Y217" i="6"/>
  <c r="Y10" i="6"/>
  <c r="Y26" i="6"/>
  <c r="Y42" i="6"/>
  <c r="Y58" i="6"/>
  <c r="Y74" i="6"/>
  <c r="Y90" i="6"/>
  <c r="Y106" i="6"/>
  <c r="Y122" i="6"/>
  <c r="Y138" i="6"/>
  <c r="Y154" i="6"/>
  <c r="Y170" i="6"/>
  <c r="Y186" i="6"/>
  <c r="Y202" i="6"/>
  <c r="Y218" i="6"/>
  <c r="Y176" i="6"/>
  <c r="Y96" i="6"/>
  <c r="Y192" i="6"/>
  <c r="Y208" i="6"/>
  <c r="Y32" i="6"/>
  <c r="Y64" i="6"/>
  <c r="Y144" i="6"/>
  <c r="Y224" i="6"/>
  <c r="Y160" i="6"/>
  <c r="Y48" i="6"/>
  <c r="Y112" i="6"/>
  <c r="Y80" i="6"/>
  <c r="Y128" i="6"/>
  <c r="Y16" i="6"/>
  <c r="AA5" i="6"/>
  <c r="AA21" i="6"/>
  <c r="AA37" i="6"/>
  <c r="AA53" i="6"/>
  <c r="AA69" i="6"/>
  <c r="AA85" i="6"/>
  <c r="AA101" i="6"/>
  <c r="AA117" i="6"/>
  <c r="AA133" i="6"/>
  <c r="AA149" i="6"/>
  <c r="AA165" i="6"/>
  <c r="AA181" i="6"/>
  <c r="AA197" i="6"/>
  <c r="AA213" i="6"/>
  <c r="AA6" i="6"/>
  <c r="AA22" i="6"/>
  <c r="AA38" i="6"/>
  <c r="AA54" i="6"/>
  <c r="AA70" i="6"/>
  <c r="AA86" i="6"/>
  <c r="AA102" i="6"/>
  <c r="AA118" i="6"/>
  <c r="AA134" i="6"/>
  <c r="AA150" i="6"/>
  <c r="AA166" i="6"/>
  <c r="AA182" i="6"/>
  <c r="AA198" i="6"/>
  <c r="AA214" i="6"/>
  <c r="AA7" i="6"/>
  <c r="AA23" i="6"/>
  <c r="AA39" i="6"/>
  <c r="AA55" i="6"/>
  <c r="AA71" i="6"/>
  <c r="AA87" i="6"/>
  <c r="AA103" i="6"/>
  <c r="AA119" i="6"/>
  <c r="AA135" i="6"/>
  <c r="AA151" i="6"/>
  <c r="AA167" i="6"/>
  <c r="AA183" i="6"/>
  <c r="AA199" i="6"/>
  <c r="AA215" i="6"/>
  <c r="AA8" i="6"/>
  <c r="AA24" i="6"/>
  <c r="AA40" i="6"/>
  <c r="AA56" i="6"/>
  <c r="AA72" i="6"/>
  <c r="AA88" i="6"/>
  <c r="AA104" i="6"/>
  <c r="AA120" i="6"/>
  <c r="AA136" i="6"/>
  <c r="AA152" i="6"/>
  <c r="AA168" i="6"/>
  <c r="AA184" i="6"/>
  <c r="AA200" i="6"/>
  <c r="AA216" i="6"/>
  <c r="AA9" i="6"/>
  <c r="AA25" i="6"/>
  <c r="AA41" i="6"/>
  <c r="AA57" i="6"/>
  <c r="AA73" i="6"/>
  <c r="AA89" i="6"/>
  <c r="AA105" i="6"/>
  <c r="AA121" i="6"/>
  <c r="AA137" i="6"/>
  <c r="AA153" i="6"/>
  <c r="AA169" i="6"/>
  <c r="AA185" i="6"/>
  <c r="AA201" i="6"/>
  <c r="AA217" i="6"/>
  <c r="AA26" i="6"/>
  <c r="AA10" i="6"/>
  <c r="AA74" i="6"/>
  <c r="AA90" i="6"/>
  <c r="AA106" i="6"/>
  <c r="AA122" i="6"/>
  <c r="AA138" i="6"/>
  <c r="AA154" i="6"/>
  <c r="AA170" i="6"/>
  <c r="AA186" i="6"/>
  <c r="AA202" i="6"/>
  <c r="AA218" i="6"/>
  <c r="AA11" i="6"/>
  <c r="AA27" i="6"/>
  <c r="AA43" i="6"/>
  <c r="AA59" i="6"/>
  <c r="AA75" i="6"/>
  <c r="AA91" i="6"/>
  <c r="AA107" i="6"/>
  <c r="AA123" i="6"/>
  <c r="AA139" i="6"/>
  <c r="AA155" i="6"/>
  <c r="AA171" i="6"/>
  <c r="AA187" i="6"/>
  <c r="AA203" i="6"/>
  <c r="AA219" i="6"/>
  <c r="AA12" i="6"/>
  <c r="AA28" i="6"/>
  <c r="AA44" i="6"/>
  <c r="AA60" i="6"/>
  <c r="AA76" i="6"/>
  <c r="AA92" i="6"/>
  <c r="AA108" i="6"/>
  <c r="AA124" i="6"/>
  <c r="AA140" i="6"/>
  <c r="AA156" i="6"/>
  <c r="AA172" i="6"/>
  <c r="AA188" i="6"/>
  <c r="AA204" i="6"/>
  <c r="AA220" i="6"/>
  <c r="AA13" i="6"/>
  <c r="AA29" i="6"/>
  <c r="AA45" i="6"/>
  <c r="AA61" i="6"/>
  <c r="AA77" i="6"/>
  <c r="AA93" i="6"/>
  <c r="AA109" i="6"/>
  <c r="AA125" i="6"/>
  <c r="AA141" i="6"/>
  <c r="AA157" i="6"/>
  <c r="AA173" i="6"/>
  <c r="AA189" i="6"/>
  <c r="AA205" i="6"/>
  <c r="AA221" i="6"/>
  <c r="AA14" i="6"/>
  <c r="AA30" i="6"/>
  <c r="AA46" i="6"/>
  <c r="AA62" i="6"/>
  <c r="AA78" i="6"/>
  <c r="AA94" i="6"/>
  <c r="AA110" i="6"/>
  <c r="AA126" i="6"/>
  <c r="AA142" i="6"/>
  <c r="AA158" i="6"/>
  <c r="AA174" i="6"/>
  <c r="AA190" i="6"/>
  <c r="AA206" i="6"/>
  <c r="AA222" i="6"/>
  <c r="AA15" i="6"/>
  <c r="AA31" i="6"/>
  <c r="AA47" i="6"/>
  <c r="AA63" i="6"/>
  <c r="AA79" i="6"/>
  <c r="AA95" i="6"/>
  <c r="AA111" i="6"/>
  <c r="AA127" i="6"/>
  <c r="AA143" i="6"/>
  <c r="AA159" i="6"/>
  <c r="AA175" i="6"/>
  <c r="AA191" i="6"/>
  <c r="AA207" i="6"/>
  <c r="AA223" i="6"/>
  <c r="AA16" i="6"/>
  <c r="AA32" i="6"/>
  <c r="AA48" i="6"/>
  <c r="AA64" i="6"/>
  <c r="AA80" i="6"/>
  <c r="AA96" i="6"/>
  <c r="AA112" i="6"/>
  <c r="AA128" i="6"/>
  <c r="AA144" i="6"/>
  <c r="AA160" i="6"/>
  <c r="AA176" i="6"/>
  <c r="AA192" i="6"/>
  <c r="AA208" i="6"/>
  <c r="AA224" i="6"/>
  <c r="AA17" i="6"/>
  <c r="AA33" i="6"/>
  <c r="AA49" i="6"/>
  <c r="AA65" i="6"/>
  <c r="AA81" i="6"/>
  <c r="AA97" i="6"/>
  <c r="AA113" i="6"/>
  <c r="AA129" i="6"/>
  <c r="AA145" i="6"/>
  <c r="AA161" i="6"/>
  <c r="AA177" i="6"/>
  <c r="AA193" i="6"/>
  <c r="AA209" i="6"/>
  <c r="AA4" i="6"/>
  <c r="AA18" i="6"/>
  <c r="AA34" i="6"/>
  <c r="AA50" i="6"/>
  <c r="AA66" i="6"/>
  <c r="AA82" i="6"/>
  <c r="AA98" i="6"/>
  <c r="AA114" i="6"/>
  <c r="AA130" i="6"/>
  <c r="AA146" i="6"/>
  <c r="AA162" i="6"/>
  <c r="AA178" i="6"/>
  <c r="AA194" i="6"/>
  <c r="AA210" i="6"/>
  <c r="AA19" i="6"/>
  <c r="AA35" i="6"/>
  <c r="AA51" i="6"/>
  <c r="AA67" i="6"/>
  <c r="AA83" i="6"/>
  <c r="AA99" i="6"/>
  <c r="AA115" i="6"/>
  <c r="AA131" i="6"/>
  <c r="AA147" i="6"/>
  <c r="AA163" i="6"/>
  <c r="AA179" i="6"/>
  <c r="AA195" i="6"/>
  <c r="AA211" i="6"/>
  <c r="AA20" i="6"/>
  <c r="AA36" i="6"/>
  <c r="AA52" i="6"/>
  <c r="AA68" i="6"/>
  <c r="AA84" i="6"/>
  <c r="AA100" i="6"/>
  <c r="AA116" i="6"/>
  <c r="AA132" i="6"/>
  <c r="AA148" i="6"/>
  <c r="AA164" i="6"/>
  <c r="AA180" i="6"/>
  <c r="AA196" i="6"/>
  <c r="AA212" i="6"/>
  <c r="AA42" i="6"/>
  <c r="AA58" i="6"/>
  <c r="V20" i="6"/>
  <c r="V36" i="6"/>
  <c r="V52" i="6"/>
  <c r="V68" i="6"/>
  <c r="V84" i="6"/>
  <c r="V100" i="6"/>
  <c r="V116" i="6"/>
  <c r="V132" i="6"/>
  <c r="V148" i="6"/>
  <c r="V164" i="6"/>
  <c r="V180" i="6"/>
  <c r="V196" i="6"/>
  <c r="V212" i="6"/>
  <c r="V5" i="6"/>
  <c r="V21" i="6"/>
  <c r="V37" i="6"/>
  <c r="V53" i="6"/>
  <c r="V69" i="6"/>
  <c r="V85" i="6"/>
  <c r="V101" i="6"/>
  <c r="V117" i="6"/>
  <c r="V133" i="6"/>
  <c r="V149" i="6"/>
  <c r="V165" i="6"/>
  <c r="V181" i="6"/>
  <c r="V197" i="6"/>
  <c r="V213" i="6"/>
  <c r="V6" i="6"/>
  <c r="V22" i="6"/>
  <c r="V38" i="6"/>
  <c r="V54" i="6"/>
  <c r="V70" i="6"/>
  <c r="V86" i="6"/>
  <c r="V102" i="6"/>
  <c r="V118" i="6"/>
  <c r="V134" i="6"/>
  <c r="V150" i="6"/>
  <c r="V166" i="6"/>
  <c r="V182" i="6"/>
  <c r="V198" i="6"/>
  <c r="V214" i="6"/>
  <c r="V7" i="6"/>
  <c r="V23" i="6"/>
  <c r="V39" i="6"/>
  <c r="V55" i="6"/>
  <c r="V71" i="6"/>
  <c r="V87" i="6"/>
  <c r="V103" i="6"/>
  <c r="V119" i="6"/>
  <c r="V135" i="6"/>
  <c r="V151" i="6"/>
  <c r="V167" i="6"/>
  <c r="V183" i="6"/>
  <c r="V199" i="6"/>
  <c r="V215" i="6"/>
  <c r="V8" i="6"/>
  <c r="V24" i="6"/>
  <c r="V40" i="6"/>
  <c r="V56" i="6"/>
  <c r="V72" i="6"/>
  <c r="V88" i="6"/>
  <c r="V104" i="6"/>
  <c r="V120" i="6"/>
  <c r="V136" i="6"/>
  <c r="V152" i="6"/>
  <c r="V168" i="6"/>
  <c r="V184" i="6"/>
  <c r="V200" i="6"/>
  <c r="V216" i="6"/>
  <c r="V10" i="6"/>
  <c r="V26" i="6"/>
  <c r="V42" i="6"/>
  <c r="V58" i="6"/>
  <c r="V74" i="6"/>
  <c r="V90" i="6"/>
  <c r="V106" i="6"/>
  <c r="V122" i="6"/>
  <c r="V138" i="6"/>
  <c r="V154" i="6"/>
  <c r="V170" i="6"/>
  <c r="V186" i="6"/>
  <c r="V202" i="6"/>
  <c r="V218" i="6"/>
  <c r="V11" i="6"/>
  <c r="V27" i="6"/>
  <c r="V43" i="6"/>
  <c r="V59" i="6"/>
  <c r="V75" i="6"/>
  <c r="V91" i="6"/>
  <c r="V107" i="6"/>
  <c r="V123" i="6"/>
  <c r="V139" i="6"/>
  <c r="V155" i="6"/>
  <c r="V171" i="6"/>
  <c r="V187" i="6"/>
  <c r="V203" i="6"/>
  <c r="V219" i="6"/>
  <c r="V12" i="6"/>
  <c r="V28" i="6"/>
  <c r="V44" i="6"/>
  <c r="V60" i="6"/>
  <c r="V76" i="6"/>
  <c r="V92" i="6"/>
  <c r="V108" i="6"/>
  <c r="V124" i="6"/>
  <c r="V140" i="6"/>
  <c r="V156" i="6"/>
  <c r="V172" i="6"/>
  <c r="V188" i="6"/>
  <c r="V204" i="6"/>
  <c r="V220" i="6"/>
  <c r="V14" i="6"/>
  <c r="V30" i="6"/>
  <c r="V46" i="6"/>
  <c r="V62" i="6"/>
  <c r="V78" i="6"/>
  <c r="V94" i="6"/>
  <c r="V110" i="6"/>
  <c r="V126" i="6"/>
  <c r="V142" i="6"/>
  <c r="V158" i="6"/>
  <c r="V174" i="6"/>
  <c r="V190" i="6"/>
  <c r="V206" i="6"/>
  <c r="V222" i="6"/>
  <c r="V15" i="6"/>
  <c r="V31" i="6"/>
  <c r="V47" i="6"/>
  <c r="V63" i="6"/>
  <c r="V79" i="6"/>
  <c r="V95" i="6"/>
  <c r="V111" i="6"/>
  <c r="V127" i="6"/>
  <c r="V143" i="6"/>
  <c r="V159" i="6"/>
  <c r="V175" i="6"/>
  <c r="V191" i="6"/>
  <c r="V207" i="6"/>
  <c r="V223" i="6"/>
  <c r="V16" i="6"/>
  <c r="V32" i="6"/>
  <c r="V48" i="6"/>
  <c r="V64" i="6"/>
  <c r="V80" i="6"/>
  <c r="V96" i="6"/>
  <c r="V112" i="6"/>
  <c r="V128" i="6"/>
  <c r="V144" i="6"/>
  <c r="V160" i="6"/>
  <c r="V176" i="6"/>
  <c r="V192" i="6"/>
  <c r="V208" i="6"/>
  <c r="V224" i="6"/>
  <c r="V17" i="6"/>
  <c r="V33" i="6"/>
  <c r="V49" i="6"/>
  <c r="V65" i="6"/>
  <c r="V81" i="6"/>
  <c r="V97" i="6"/>
  <c r="V113" i="6"/>
  <c r="V129" i="6"/>
  <c r="V145" i="6"/>
  <c r="V161" i="6"/>
  <c r="V177" i="6"/>
  <c r="V193" i="6"/>
  <c r="V209" i="6"/>
  <c r="V4" i="6"/>
  <c r="V18" i="6"/>
  <c r="V34" i="6"/>
  <c r="V50" i="6"/>
  <c r="V66" i="6"/>
  <c r="V82" i="6"/>
  <c r="V98" i="6"/>
  <c r="V114" i="6"/>
  <c r="V130" i="6"/>
  <c r="V146" i="6"/>
  <c r="V162" i="6"/>
  <c r="V178" i="6"/>
  <c r="V194" i="6"/>
  <c r="V210" i="6"/>
  <c r="V19" i="6"/>
  <c r="V35" i="6"/>
  <c r="V51" i="6"/>
  <c r="V67" i="6"/>
  <c r="V83" i="6"/>
  <c r="V99" i="6"/>
  <c r="V115" i="6"/>
  <c r="V131" i="6"/>
  <c r="V147" i="6"/>
  <c r="V163" i="6"/>
  <c r="V179" i="6"/>
  <c r="V195" i="6"/>
  <c r="V211" i="6"/>
  <c r="V73" i="6"/>
  <c r="V201" i="6"/>
  <c r="V41" i="6"/>
  <c r="V77" i="6"/>
  <c r="V205" i="6"/>
  <c r="V125" i="6"/>
  <c r="V141" i="6"/>
  <c r="V29" i="6"/>
  <c r="V169" i="6"/>
  <c r="V185" i="6"/>
  <c r="V89" i="6"/>
  <c r="V217" i="6"/>
  <c r="V93" i="6"/>
  <c r="V221" i="6"/>
  <c r="V9" i="6"/>
  <c r="V25" i="6"/>
  <c r="V157" i="6"/>
  <c r="V105" i="6"/>
  <c r="V13" i="6"/>
  <c r="V173" i="6"/>
  <c r="V57" i="6"/>
  <c r="V109" i="6"/>
  <c r="V61" i="6"/>
  <c r="V121" i="6"/>
  <c r="V137" i="6"/>
  <c r="V153" i="6"/>
  <c r="V45" i="6"/>
  <c r="V189" i="6"/>
  <c r="W17" i="6"/>
  <c r="W33" i="6"/>
  <c r="W49" i="6"/>
  <c r="W65" i="6"/>
  <c r="W81" i="6"/>
  <c r="W97" i="6"/>
  <c r="W113" i="6"/>
  <c r="W129" i="6"/>
  <c r="W145" i="6"/>
  <c r="W161" i="6"/>
  <c r="W177" i="6"/>
  <c r="W193" i="6"/>
  <c r="W209" i="6"/>
  <c r="W4" i="6"/>
  <c r="W18" i="6"/>
  <c r="W34" i="6"/>
  <c r="W50" i="6"/>
  <c r="W66" i="6"/>
  <c r="W82" i="6"/>
  <c r="W98" i="6"/>
  <c r="W114" i="6"/>
  <c r="W130" i="6"/>
  <c r="W146" i="6"/>
  <c r="W162" i="6"/>
  <c r="W178" i="6"/>
  <c r="W194" i="6"/>
  <c r="W210" i="6"/>
  <c r="W19" i="6"/>
  <c r="W35" i="6"/>
  <c r="W51" i="6"/>
  <c r="W67" i="6"/>
  <c r="W83" i="6"/>
  <c r="W99" i="6"/>
  <c r="W115" i="6"/>
  <c r="W131" i="6"/>
  <c r="W147" i="6"/>
  <c r="W163" i="6"/>
  <c r="W179" i="6"/>
  <c r="W195" i="6"/>
  <c r="W211" i="6"/>
  <c r="W20" i="6"/>
  <c r="W36" i="6"/>
  <c r="W52" i="6"/>
  <c r="W68" i="6"/>
  <c r="W84" i="6"/>
  <c r="W100" i="6"/>
  <c r="W116" i="6"/>
  <c r="W132" i="6"/>
  <c r="W148" i="6"/>
  <c r="W164" i="6"/>
  <c r="W180" i="6"/>
  <c r="W196" i="6"/>
  <c r="W212" i="6"/>
  <c r="W5" i="6"/>
  <c r="W21" i="6"/>
  <c r="W37" i="6"/>
  <c r="W53" i="6"/>
  <c r="W69" i="6"/>
  <c r="W85" i="6"/>
  <c r="W101" i="6"/>
  <c r="W117" i="6"/>
  <c r="W133" i="6"/>
  <c r="W149" i="6"/>
  <c r="W165" i="6"/>
  <c r="W181" i="6"/>
  <c r="W197" i="6"/>
  <c r="W213" i="6"/>
  <c r="W7" i="6"/>
  <c r="W23" i="6"/>
  <c r="W39" i="6"/>
  <c r="W55" i="6"/>
  <c r="W71" i="6"/>
  <c r="W87" i="6"/>
  <c r="W103" i="6"/>
  <c r="W119" i="6"/>
  <c r="W135" i="6"/>
  <c r="W151" i="6"/>
  <c r="W167" i="6"/>
  <c r="W183" i="6"/>
  <c r="W199" i="6"/>
  <c r="W215" i="6"/>
  <c r="W8" i="6"/>
  <c r="W24" i="6"/>
  <c r="W40" i="6"/>
  <c r="W56" i="6"/>
  <c r="W72" i="6"/>
  <c r="W88" i="6"/>
  <c r="W104" i="6"/>
  <c r="W120" i="6"/>
  <c r="W136" i="6"/>
  <c r="W152" i="6"/>
  <c r="W168" i="6"/>
  <c r="W184" i="6"/>
  <c r="W200" i="6"/>
  <c r="W216" i="6"/>
  <c r="W9" i="6"/>
  <c r="W25" i="6"/>
  <c r="W41" i="6"/>
  <c r="W57" i="6"/>
  <c r="W73" i="6"/>
  <c r="W89" i="6"/>
  <c r="W105" i="6"/>
  <c r="W121" i="6"/>
  <c r="W137" i="6"/>
  <c r="W153" i="6"/>
  <c r="W169" i="6"/>
  <c r="W185" i="6"/>
  <c r="W201" i="6"/>
  <c r="W217" i="6"/>
  <c r="W11" i="6"/>
  <c r="W27" i="6"/>
  <c r="W43" i="6"/>
  <c r="W59" i="6"/>
  <c r="W75" i="6"/>
  <c r="W91" i="6"/>
  <c r="W107" i="6"/>
  <c r="W123" i="6"/>
  <c r="W139" i="6"/>
  <c r="W155" i="6"/>
  <c r="W171" i="6"/>
  <c r="W187" i="6"/>
  <c r="W203" i="6"/>
  <c r="W219" i="6"/>
  <c r="W12" i="6"/>
  <c r="W28" i="6"/>
  <c r="W44" i="6"/>
  <c r="W60" i="6"/>
  <c r="W76" i="6"/>
  <c r="W92" i="6"/>
  <c r="W108" i="6"/>
  <c r="W124" i="6"/>
  <c r="W140" i="6"/>
  <c r="W156" i="6"/>
  <c r="W172" i="6"/>
  <c r="W188" i="6"/>
  <c r="W204" i="6"/>
  <c r="W220" i="6"/>
  <c r="W13" i="6"/>
  <c r="W29" i="6"/>
  <c r="W45" i="6"/>
  <c r="W61" i="6"/>
  <c r="W77" i="6"/>
  <c r="W93" i="6"/>
  <c r="W109" i="6"/>
  <c r="W125" i="6"/>
  <c r="W141" i="6"/>
  <c r="W157" i="6"/>
  <c r="W173" i="6"/>
  <c r="W189" i="6"/>
  <c r="W205" i="6"/>
  <c r="W221" i="6"/>
  <c r="W14" i="6"/>
  <c r="W30" i="6"/>
  <c r="W46" i="6"/>
  <c r="W62" i="6"/>
  <c r="W78" i="6"/>
  <c r="W94" i="6"/>
  <c r="W110" i="6"/>
  <c r="W126" i="6"/>
  <c r="W142" i="6"/>
  <c r="W158" i="6"/>
  <c r="W174" i="6"/>
  <c r="W190" i="6"/>
  <c r="W206" i="6"/>
  <c r="W222" i="6"/>
  <c r="W15" i="6"/>
  <c r="W31" i="6"/>
  <c r="W47" i="6"/>
  <c r="W63" i="6"/>
  <c r="W79" i="6"/>
  <c r="W95" i="6"/>
  <c r="W111" i="6"/>
  <c r="W127" i="6"/>
  <c r="W143" i="6"/>
  <c r="W159" i="6"/>
  <c r="W175" i="6"/>
  <c r="W191" i="6"/>
  <c r="W207" i="6"/>
  <c r="W223" i="6"/>
  <c r="W16" i="6"/>
  <c r="W32" i="6"/>
  <c r="W48" i="6"/>
  <c r="W64" i="6"/>
  <c r="W80" i="6"/>
  <c r="W96" i="6"/>
  <c r="W112" i="6"/>
  <c r="W128" i="6"/>
  <c r="W144" i="6"/>
  <c r="W160" i="6"/>
  <c r="W176" i="6"/>
  <c r="W192" i="6"/>
  <c r="W208" i="6"/>
  <c r="W224" i="6"/>
  <c r="W38" i="6"/>
  <c r="W166" i="6"/>
  <c r="W102" i="6"/>
  <c r="W10" i="6"/>
  <c r="W154" i="6"/>
  <c r="W42" i="6"/>
  <c r="W170" i="6"/>
  <c r="W54" i="6"/>
  <c r="W182" i="6"/>
  <c r="W122" i="6"/>
  <c r="W6" i="6"/>
  <c r="W58" i="6"/>
  <c r="W186" i="6"/>
  <c r="W106" i="6"/>
  <c r="W138" i="6"/>
  <c r="W70" i="6"/>
  <c r="W198" i="6"/>
  <c r="W218" i="6"/>
  <c r="W118" i="6"/>
  <c r="W26" i="6"/>
  <c r="W74" i="6"/>
  <c r="W202" i="6"/>
  <c r="W150" i="6"/>
  <c r="W86" i="6"/>
  <c r="W214" i="6"/>
  <c r="W90" i="6"/>
  <c r="W134" i="6"/>
  <c r="W22" i="6"/>
  <c r="U193" i="6"/>
  <c r="U105" i="6"/>
  <c r="U185" i="6"/>
  <c r="U141" i="6"/>
  <c r="U209" i="6"/>
  <c r="U27" i="6"/>
  <c r="U136" i="6"/>
  <c r="U216" i="6"/>
  <c r="U111" i="6"/>
  <c r="U159" i="6"/>
  <c r="U64" i="6"/>
  <c r="U36" i="6"/>
  <c r="U49" i="6"/>
  <c r="U178" i="6"/>
  <c r="U99" i="6"/>
  <c r="U195" i="6"/>
  <c r="U52" i="6"/>
  <c r="U197" i="6"/>
  <c r="U92" i="6"/>
  <c r="U108" i="6"/>
  <c r="U140" i="6"/>
  <c r="U156" i="6"/>
  <c r="U188" i="6"/>
  <c r="U32" i="6"/>
  <c r="U97" i="6"/>
  <c r="U102" i="6"/>
  <c r="U42" i="6"/>
  <c r="U135" i="6"/>
  <c r="U72" i="6"/>
  <c r="U106" i="6"/>
  <c r="U61" i="6"/>
  <c r="U205" i="6"/>
  <c r="U221" i="6"/>
  <c r="U177" i="6"/>
  <c r="U37" i="6"/>
  <c r="U198" i="6"/>
  <c r="U186" i="6"/>
  <c r="U46" i="6"/>
  <c r="U78" i="6"/>
  <c r="U110" i="6"/>
  <c r="U126" i="6"/>
  <c r="U142" i="6"/>
  <c r="U174" i="6"/>
  <c r="U190" i="6"/>
  <c r="U34" i="6"/>
  <c r="U137" i="6"/>
  <c r="U13" i="6"/>
  <c r="U95" i="6"/>
  <c r="U143" i="6"/>
  <c r="U207" i="6"/>
  <c r="U19" i="6"/>
  <c r="U35" i="6"/>
  <c r="U182" i="6"/>
  <c r="U104" i="6"/>
  <c r="U217" i="6"/>
  <c r="U58" i="6"/>
  <c r="U48" i="6"/>
  <c r="U144" i="6"/>
  <c r="U160" i="6"/>
  <c r="U192" i="6"/>
  <c r="U224" i="6"/>
  <c r="U215" i="6"/>
  <c r="U120" i="6"/>
  <c r="U28" i="6"/>
  <c r="U89" i="6"/>
  <c r="U122" i="6"/>
  <c r="U170" i="6"/>
  <c r="U30" i="6"/>
  <c r="U219" i="6"/>
  <c r="U50" i="6"/>
  <c r="U66" i="6"/>
  <c r="U82" i="6"/>
  <c r="U130" i="6"/>
  <c r="U146" i="6"/>
  <c r="U162" i="6"/>
  <c r="U194" i="6"/>
  <c r="U210" i="6"/>
  <c r="U38" i="6"/>
  <c r="U67" i="6"/>
  <c r="U179" i="6"/>
  <c r="U7" i="6"/>
  <c r="U23" i="6"/>
  <c r="U84" i="6"/>
  <c r="U100" i="6"/>
  <c r="U164" i="6"/>
  <c r="U196" i="6"/>
  <c r="U53" i="6"/>
  <c r="U101" i="6"/>
  <c r="U117" i="6"/>
  <c r="U133" i="6"/>
  <c r="U213" i="6"/>
  <c r="U150" i="6"/>
  <c r="U166" i="6"/>
  <c r="U26" i="6"/>
  <c r="U88" i="6"/>
  <c r="U184" i="6"/>
  <c r="U10" i="6"/>
  <c r="U147" i="6"/>
  <c r="U69" i="6"/>
  <c r="U139" i="6"/>
  <c r="U109" i="6"/>
  <c r="U33" i="6"/>
  <c r="U63" i="6"/>
  <c r="U65" i="6"/>
  <c r="U54" i="6"/>
  <c r="U44" i="6"/>
  <c r="U76" i="6"/>
  <c r="U124" i="6"/>
  <c r="U172" i="6"/>
  <c r="U204" i="6"/>
  <c r="U220" i="6"/>
  <c r="U17" i="6"/>
  <c r="U202" i="6"/>
  <c r="U59" i="6"/>
  <c r="U77" i="6"/>
  <c r="U93" i="6"/>
  <c r="U125" i="6"/>
  <c r="U157" i="6"/>
  <c r="U118" i="6"/>
  <c r="U71" i="6"/>
  <c r="U121" i="6"/>
  <c r="U201" i="6"/>
  <c r="U90" i="6"/>
  <c r="U62" i="6"/>
  <c r="U158" i="6"/>
  <c r="U18" i="6"/>
  <c r="U41" i="6"/>
  <c r="U57" i="6"/>
  <c r="U74" i="6"/>
  <c r="U155" i="6"/>
  <c r="U203" i="6"/>
  <c r="U79" i="6"/>
  <c r="U127" i="6"/>
  <c r="U175" i="6"/>
  <c r="U21" i="6"/>
  <c r="U86" i="6"/>
  <c r="U11" i="6"/>
  <c r="U12" i="6"/>
  <c r="U73" i="6"/>
  <c r="U154" i="6"/>
  <c r="U14" i="6"/>
  <c r="U171" i="6"/>
  <c r="U15" i="6"/>
  <c r="U80" i="6"/>
  <c r="U128" i="6"/>
  <c r="U208" i="6"/>
  <c r="U20" i="6"/>
  <c r="U5" i="6"/>
  <c r="U169" i="6"/>
  <c r="U114" i="6"/>
  <c r="U6" i="6"/>
  <c r="U115" i="6"/>
  <c r="U131" i="6"/>
  <c r="U116" i="6"/>
  <c r="U148" i="6"/>
  <c r="U8" i="6"/>
  <c r="U24" i="6"/>
  <c r="U40" i="6"/>
  <c r="U149" i="6"/>
  <c r="U9" i="6"/>
  <c r="U70" i="6"/>
  <c r="U87" i="6"/>
  <c r="U151" i="6"/>
  <c r="U167" i="6"/>
  <c r="U43" i="6"/>
  <c r="U56" i="6"/>
  <c r="U152" i="6"/>
  <c r="U45" i="6"/>
  <c r="U183" i="6"/>
  <c r="U31" i="6"/>
  <c r="U94" i="6"/>
  <c r="U134" i="6"/>
  <c r="U107" i="6"/>
  <c r="U191" i="6"/>
  <c r="U161" i="6"/>
  <c r="U83" i="6"/>
  <c r="U212" i="6"/>
  <c r="U4" i="6"/>
  <c r="U189" i="6"/>
  <c r="U81" i="6"/>
  <c r="U187" i="6"/>
  <c r="U47" i="6"/>
  <c r="U96" i="6"/>
  <c r="U176" i="6"/>
  <c r="U103" i="6"/>
  <c r="U163" i="6"/>
  <c r="U132" i="6"/>
  <c r="U181" i="6"/>
  <c r="U25" i="6"/>
  <c r="U214" i="6"/>
  <c r="U145" i="6"/>
  <c r="U68" i="6"/>
  <c r="U223" i="6"/>
  <c r="U180" i="6"/>
  <c r="U85" i="6"/>
  <c r="U16" i="6"/>
  <c r="U153" i="6"/>
  <c r="U75" i="6"/>
  <c r="U60" i="6"/>
  <c r="U173" i="6"/>
  <c r="U91" i="6"/>
  <c r="U206" i="6"/>
  <c r="U222" i="6"/>
  <c r="U129" i="6"/>
  <c r="U119" i="6"/>
  <c r="U138" i="6"/>
  <c r="U218" i="6"/>
  <c r="U112" i="6"/>
  <c r="U29" i="6"/>
  <c r="U98" i="6"/>
  <c r="U22" i="6"/>
  <c r="U51" i="6"/>
  <c r="U211" i="6"/>
  <c r="U165" i="6"/>
  <c r="U199" i="6"/>
  <c r="U200" i="6"/>
  <c r="U168" i="6"/>
  <c r="U55" i="6"/>
  <c r="U113" i="6"/>
  <c r="U123" i="6"/>
  <c r="U39" i="6"/>
  <c r="B8" i="7" l="1"/>
  <c r="D8" i="7" s="1"/>
  <c r="B9" i="7"/>
  <c r="D9" i="7" s="1"/>
  <c r="B10" i="7"/>
  <c r="D10" i="7" s="1"/>
  <c r="B6" i="7"/>
  <c r="D6" i="7" s="1"/>
  <c r="B7" i="7"/>
  <c r="D7" i="7" s="1"/>
  <c r="B5" i="7"/>
  <c r="D5" i="7" s="1"/>
  <c r="B11" i="7"/>
  <c r="D11" i="7" s="1"/>
  <c r="J11" i="7" l="1"/>
  <c r="H11" i="7"/>
  <c r="J10" i="7"/>
  <c r="H10" i="7"/>
  <c r="J7" i="7"/>
  <c r="H7" i="7"/>
  <c r="J6" i="7"/>
  <c r="H6" i="7"/>
  <c r="J9" i="7"/>
  <c r="H9" i="7"/>
  <c r="J8" i="7"/>
  <c r="H8" i="7"/>
  <c r="J5" i="7"/>
  <c r="H5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<sst xmlns="http://schemas.openxmlformats.org/spreadsheetml/2006/main" count="1058" uniqueCount="226">
  <si>
    <t>WELKOM</t>
  </si>
  <si>
    <t>HANDLEIDING</t>
  </si>
  <si>
    <t>STAP 1</t>
  </si>
  <si>
    <t xml:space="preserve"> </t>
  </si>
  <si>
    <t>STAP 2</t>
  </si>
  <si>
    <t>STAP 3</t>
  </si>
  <si>
    <t>STAP 4</t>
  </si>
  <si>
    <t>Klik met de rechtermuisknop op het totaal getal van de CO2 emissie (ton CO2eq/jr) (in donker groen aangegeven hieronder).</t>
  </si>
  <si>
    <t>STAP 5</t>
  </si>
  <si>
    <r>
      <t xml:space="preserve">Klik op </t>
    </r>
    <r>
      <rPr>
        <i/>
        <sz val="11"/>
        <color theme="1"/>
        <rFont val="Aptos Narrow"/>
        <family val="2"/>
        <scheme val="minor"/>
      </rPr>
      <t>Kopiëren</t>
    </r>
    <r>
      <rPr>
        <sz val="11"/>
        <color theme="1"/>
        <rFont val="Aptos Narrow"/>
        <family val="2"/>
        <scheme val="minor"/>
      </rPr>
      <t xml:space="preserve"> &gt; </t>
    </r>
    <r>
      <rPr>
        <i/>
        <sz val="11"/>
        <color theme="1"/>
        <rFont val="Aptos Narrow"/>
        <family val="2"/>
        <scheme val="minor"/>
      </rPr>
      <t>Selectie kopiëren</t>
    </r>
  </si>
  <si>
    <t>STAP 6</t>
  </si>
  <si>
    <t>referentie footprint</t>
  </si>
  <si>
    <t>ton CO2 eq/jr *</t>
  </si>
  <si>
    <t>* referentie footprint komt niet 100% overeen met het getal in PowerBI i.v.m. afronding</t>
  </si>
  <si>
    <t>↓↓↓↓↓↓↓↓↓↓↓↓↓↓↓↓↓↓↓↓↓↓↓↓↓↓</t>
  </si>
  <si>
    <t>Type weg</t>
  </si>
  <si>
    <t>BgtFysiekVoorkomen</t>
  </si>
  <si>
    <t>Type weg (deklaag)</t>
  </si>
  <si>
    <t>Weglaag</t>
  </si>
  <si>
    <t>CO2 emissie (ton CO2eq/jr)</t>
  </si>
  <si>
    <t>CO2 emissie (%)</t>
  </si>
  <si>
    <t>Categorie</t>
  </si>
  <si>
    <t>Maatregel</t>
  </si>
  <si>
    <r>
      <rPr>
        <b/>
        <sz val="16"/>
        <color theme="0"/>
        <rFont val="Aptos Narrow"/>
        <family val="2"/>
        <scheme val="minor"/>
      </rPr>
      <t>CO2 REDUCTIE</t>
    </r>
    <r>
      <rPr>
        <b/>
        <sz val="11"/>
        <color theme="0"/>
        <rFont val="Aptos Narrow"/>
        <family val="2"/>
        <scheme val="minor"/>
      </rPr>
      <t xml:space="preserve">
Per maatregel per eenheid (gemiddeld)</t>
    </r>
  </si>
  <si>
    <t>TEGELS*</t>
  </si>
  <si>
    <t>Hergebruikte tegels</t>
  </si>
  <si>
    <t>Duurzame tegels</t>
  </si>
  <si>
    <t>BETON-STRAATSTENEN*</t>
  </si>
  <si>
    <t>Hergebruikte betonstraatstenen</t>
  </si>
  <si>
    <t>Duurzame betonstraatstenen</t>
  </si>
  <si>
    <t>KLINKERS*</t>
  </si>
  <si>
    <t>Hergebruikte gebakken klinkers</t>
  </si>
  <si>
    <t>Duurzame gebakken klinkers</t>
  </si>
  <si>
    <t>ASFALT</t>
  </si>
  <si>
    <t>Duurzaam SMA asfalt</t>
  </si>
  <si>
    <t>Duurzaam ACSurf asfalt</t>
  </si>
  <si>
    <t>Duurzaam DGD asfalt (rijbaan lokale weg)</t>
  </si>
  <si>
    <t>Duurzaam deklaag asfalt (fietspaden)</t>
  </si>
  <si>
    <t>Duurzame asfalt onder- en tussenlagen (alle wegen)</t>
  </si>
  <si>
    <t>Duurzame deklaag beton (alle wegen)</t>
  </si>
  <si>
    <t>Duurzaam asfalt willekeurig</t>
  </si>
  <si>
    <t>Hergebruikt zand, grind of gravel</t>
  </si>
  <si>
    <t>Hergebruikt vrijkomende materialen</t>
  </si>
  <si>
    <t>Duurzame sierbestrating</t>
  </si>
  <si>
    <t>Toepassen van beton ipv asfalt</t>
  </si>
  <si>
    <t>Per maatregel per jaar (tussenberekeningen)</t>
  </si>
  <si>
    <t>Effect maatregelen</t>
  </si>
  <si>
    <t>Maatregel 1</t>
  </si>
  <si>
    <t>Maatregel 2</t>
  </si>
  <si>
    <t>Referentie
CO2 Footprint
(ton CO2 eq/pj)</t>
  </si>
  <si>
    <t>Footprint na maatregelen (incl transport &amp; materieel)</t>
  </si>
  <si>
    <t>M1</t>
  </si>
  <si>
    <t>M2</t>
  </si>
  <si>
    <t>rijbaan lokale weg</t>
  </si>
  <si>
    <t>rijbaan lokale weg, asfalt, AC surf</t>
  </si>
  <si>
    <t>Deklaag, asfalt</t>
  </si>
  <si>
    <t>Onderlaag, asfalt</t>
  </si>
  <si>
    <t>Tussenlaag, asfalt</t>
  </si>
  <si>
    <t>Fundering, zand</t>
  </si>
  <si>
    <t>Hergebruikt Zand, Grind of Gravel</t>
  </si>
  <si>
    <t>Fundering, hydraulisch menggranulaat</t>
  </si>
  <si>
    <t>Kleeflaag</t>
  </si>
  <si>
    <t>rijbaan lokale weg, asfalt, SMA</t>
  </si>
  <si>
    <t>rijbaan lokale weg, asfalt, geluidsreducerend</t>
  </si>
  <si>
    <t>rijbaan lokale weg, cementbeton</t>
  </si>
  <si>
    <t>Deklaag, beton</t>
  </si>
  <si>
    <t>rijbaan lokale weg, betonstraatstenen</t>
  </si>
  <si>
    <t>Deklaag, betonstraatstenen</t>
  </si>
  <si>
    <t>rijbaan lokale weg, gebakken klinkers</t>
  </si>
  <si>
    <t>Deklaag, gebakken klinkers</t>
  </si>
  <si>
    <t>rijbaan lokale weg, beton element</t>
  </si>
  <si>
    <t>Deklaag, beton element</t>
  </si>
  <si>
    <t>rijbaan lokale weg, tegels</t>
  </si>
  <si>
    <t>Deklaag, tegels</t>
  </si>
  <si>
    <t>rijbaan lokale weg, sierbestrating</t>
  </si>
  <si>
    <t>Deklaag, sierbestrating</t>
  </si>
  <si>
    <t>Duurzame Sierbestrating</t>
  </si>
  <si>
    <t>rijbaan lokale weg, zand</t>
  </si>
  <si>
    <t>Deklaag, zand</t>
  </si>
  <si>
    <t>rijbaan lokale weg, grasklinkers</t>
  </si>
  <si>
    <t>Deklaag, grasklinkers</t>
  </si>
  <si>
    <t>rijbaan lokale weg, grind</t>
  </si>
  <si>
    <t>Deklaag, grind</t>
  </si>
  <si>
    <t>rijbaan lokale weg, gravel</t>
  </si>
  <si>
    <t>Deklaag, gravel</t>
  </si>
  <si>
    <t>rijbaan autosnelweg</t>
  </si>
  <si>
    <t>rijbaan autosnelweg, asfalt</t>
  </si>
  <si>
    <t>voetpad</t>
  </si>
  <si>
    <t>voetpad, tegels</t>
  </si>
  <si>
    <t>voetpad, betonstraatstenen</t>
  </si>
  <si>
    <t>voetpad, gebakken klinkers</t>
  </si>
  <si>
    <t>voetpad, beton element</t>
  </si>
  <si>
    <t>voetpad, sierbestrating</t>
  </si>
  <si>
    <t>voetpad, asfalt</t>
  </si>
  <si>
    <t>voetpad, cementbeton</t>
  </si>
  <si>
    <t>voetpad, boomschors</t>
  </si>
  <si>
    <t>Deklaag, boomschors</t>
  </si>
  <si>
    <t>voetpad, grasklinkers</t>
  </si>
  <si>
    <t>voetpad, schelpen</t>
  </si>
  <si>
    <t>Deklaag, schelpen</t>
  </si>
  <si>
    <t>voetpad, grind</t>
  </si>
  <si>
    <t>voetpad, gravel</t>
  </si>
  <si>
    <t>voetpad, puin</t>
  </si>
  <si>
    <t>Deklaag, puin</t>
  </si>
  <si>
    <t>rijbaan regionale weg</t>
  </si>
  <si>
    <t>rijbaan regionale weg, asfalt, SMA</t>
  </si>
  <si>
    <t>rijbaan regionale weg, asfalt, geluidsreducerend</t>
  </si>
  <si>
    <t>rijbaan regionale weg, betonstraatstenen</t>
  </si>
  <si>
    <t>rijbaan regionale weg, tegels</t>
  </si>
  <si>
    <t>fietspad</t>
  </si>
  <si>
    <t>fietspad, asfalt</t>
  </si>
  <si>
    <t>Fundering , zand</t>
  </si>
  <si>
    <t>fietspad, cementbeton</t>
  </si>
  <si>
    <t>fietspad, tegels</t>
  </si>
  <si>
    <t>fietspad, betonstraatstenen</t>
  </si>
  <si>
    <t>fietspad, beton element</t>
  </si>
  <si>
    <t>fietspad, gebakken klinkers</t>
  </si>
  <si>
    <t>fietspad, gravel</t>
  </si>
  <si>
    <t>fietspad, grind</t>
  </si>
  <si>
    <t>parkeervlak</t>
  </si>
  <si>
    <t>parkeervlak, betonstraatstenen</t>
  </si>
  <si>
    <t>parkeervlak, gebakken klinkers</t>
  </si>
  <si>
    <t>parkeervlak, tegels</t>
  </si>
  <si>
    <t>parkeervlak, sierbestrating</t>
  </si>
  <si>
    <t>parkeervlak, beton element</t>
  </si>
  <si>
    <t>parkeervlak, asfalt</t>
  </si>
  <si>
    <t>parkeervlak, cementbeton</t>
  </si>
  <si>
    <t>parkeervlak, gravel</t>
  </si>
  <si>
    <t>inrit</t>
  </si>
  <si>
    <t>inrit, asfalt</t>
  </si>
  <si>
    <t>inrit, cementbeton</t>
  </si>
  <si>
    <t>Deklaag, cementbeton</t>
  </si>
  <si>
    <t>inrit, betonstraatstenen</t>
  </si>
  <si>
    <t>inrit, tegels</t>
  </si>
  <si>
    <t>inrit, gebakken klinkers</t>
  </si>
  <si>
    <t>inrit, beton element</t>
  </si>
  <si>
    <t>inrit, sierbestrating</t>
  </si>
  <si>
    <t>inrit, grind</t>
  </si>
  <si>
    <t>inrit, gravel</t>
  </si>
  <si>
    <t>inrit, puin</t>
  </si>
  <si>
    <t>inrit, zand</t>
  </si>
  <si>
    <t>rijbaan autoweg</t>
  </si>
  <si>
    <t>rijbaan autoweg, asfalt, SMA</t>
  </si>
  <si>
    <t>rijbaan autoweg, asfalt, geluidsreducerend</t>
  </si>
  <si>
    <t>rijbaan autoweg, gebakken klinkers</t>
  </si>
  <si>
    <t>rijbaan autoweg, tegels</t>
  </si>
  <si>
    <t>rijbaan autoweg, betonstraatstenen</t>
  </si>
  <si>
    <t>rijbaan autoweg, beton element</t>
  </si>
  <si>
    <t>OV-baan</t>
  </si>
  <si>
    <t>OV-baan, asfalt</t>
  </si>
  <si>
    <t>OV-baan, beton</t>
  </si>
  <si>
    <t>OV-baan, betonstraatstenen</t>
  </si>
  <si>
    <t>OV-baan, gebakken klinkers</t>
  </si>
  <si>
    <t>(Leeg)</t>
  </si>
  <si>
    <t>voetgangersgebied</t>
  </si>
  <si>
    <t>voetgangersgebied, betonstraatstenen</t>
  </si>
  <si>
    <t>voetgangersgebied, tegels</t>
  </si>
  <si>
    <t>voetgangersgebied, gebakken klinkers</t>
  </si>
  <si>
    <t>woonerf</t>
  </si>
  <si>
    <t>Woonerf, betonstraatstenen</t>
  </si>
  <si>
    <t>Woonerf, tegels</t>
  </si>
  <si>
    <t>Woonerf, gebakken klinkers</t>
  </si>
  <si>
    <t>Woonerf, sierbestrating</t>
  </si>
  <si>
    <t>Woonerf, beton element</t>
  </si>
  <si>
    <t>Woonerf, asfalt</t>
  </si>
  <si>
    <t>Woonerf, cementbeton</t>
  </si>
  <si>
    <t>Woonerf, grasklinkers</t>
  </si>
  <si>
    <t>Woonerf, zand</t>
  </si>
  <si>
    <t>voetpad op trap</t>
  </si>
  <si>
    <t>voetpad op trap, beton element</t>
  </si>
  <si>
    <t>voetpad op trap, tegels</t>
  </si>
  <si>
    <t>voetpad op trap, betonstraatstenen</t>
  </si>
  <si>
    <t>voetpad op trap, gebakken klinkers</t>
  </si>
  <si>
    <t>voetpad op trap, grind</t>
  </si>
  <si>
    <t>overweg</t>
  </si>
  <si>
    <t>overweg, cementbeton</t>
  </si>
  <si>
    <t>Overig, slagboominstallatie</t>
  </si>
  <si>
    <t>ruiterpad</t>
  </si>
  <si>
    <t>ruiterpad, zand</t>
  </si>
  <si>
    <t>HVO materieel</t>
  </si>
  <si>
    <t>HVO transport</t>
  </si>
  <si>
    <t>Bijdrage materieel aan footprint</t>
  </si>
  <si>
    <t>Bijdrage transport aan footprint</t>
  </si>
  <si>
    <t>% Inzet materieel</t>
  </si>
  <si>
    <t>NIET MEER DAN 100% GECOMBINEERDE 
'INZET' PER JAAR</t>
  </si>
  <si>
    <t>HVO</t>
  </si>
  <si>
    <t>Doelstelling</t>
  </si>
  <si>
    <t>Materieel</t>
  </si>
  <si>
    <t>Transport</t>
  </si>
  <si>
    <t>Opgeteld percentage reductie door duurzamer inzet materieel en transport</t>
  </si>
  <si>
    <t>TOTAAL</t>
  </si>
  <si>
    <t>REFERENTIE FOOTPRINT</t>
  </si>
  <si>
    <t>ton CO2 eq/jr</t>
  </si>
  <si>
    <t>Jaar</t>
  </si>
  <si>
    <t>CO2 footprint
(incl maatregelen)</t>
  </si>
  <si>
    <t>Reductie door maatregelen %</t>
  </si>
  <si>
    <t>Reductie doelstelling (aanpasbaar)</t>
  </si>
  <si>
    <t>CO2 footprint
(doelstelling)</t>
  </si>
  <si>
    <t>Verschil</t>
  </si>
  <si>
    <r>
      <rPr>
        <i/>
        <sz val="11"/>
        <color theme="1"/>
        <rFont val="Aptos Narrow"/>
        <family val="2"/>
        <scheme val="minor"/>
      </rPr>
      <t>Is het percentage negatief (groen)?</t>
    </r>
    <r>
      <rPr>
        <sz val="11"/>
        <color theme="1"/>
        <rFont val="Aptos Narrow"/>
        <family val="2"/>
        <scheme val="minor"/>
      </rPr>
      <t xml:space="preserve"> Dan ben je op goede koers en behaal je je doelstellingen. 
</t>
    </r>
    <r>
      <rPr>
        <i/>
        <sz val="11"/>
        <color theme="1"/>
        <rFont val="Aptos Narrow"/>
        <family val="2"/>
        <scheme val="minor"/>
      </rPr>
      <t>Is het percentage positief (rood)?</t>
    </r>
    <r>
      <rPr>
        <sz val="11"/>
        <color theme="1"/>
        <rFont val="Aptos Narrow"/>
        <family val="2"/>
        <scheme val="minor"/>
      </rPr>
      <t xml:space="preserve"> Dan moeten er meer maatregelen getroffen worden om de doelstellingen te halen.</t>
    </r>
  </si>
  <si>
    <t>Percentages</t>
  </si>
  <si>
    <t>Dit percentage geeft aan hoeveel duurzamer een maatregel is ten opzichte van conventioneel (per eenheid). Bijvoorbeeld, een hergebruikte tegel is ongeveer 90% duurzamer dan een nieuwe tegel</t>
  </si>
  <si>
    <r>
      <t xml:space="preserve">VOORBEELD - </t>
    </r>
    <r>
      <rPr>
        <sz val="11"/>
        <color theme="1"/>
        <rFont val="Aptos Narrow"/>
        <family val="2"/>
        <scheme val="minor"/>
      </rPr>
      <t>doelstelling is dat in 2030 x% van al het AC Surf asfalt duurzaam asfalt is</t>
    </r>
  </si>
  <si>
    <r>
      <rPr>
        <b/>
        <sz val="11"/>
        <color rgb="FF000000"/>
        <rFont val="Aptos Narrow"/>
        <family val="2"/>
      </rPr>
      <t>Let op:</t>
    </r>
    <r>
      <rPr>
        <sz val="11"/>
        <color rgb="FF000000"/>
        <rFont val="Aptos Narrow"/>
      </rPr>
      <t xml:space="preserve"> Percentage toegepase maatregel niet hoger dan 100% totaal per jaar bij: tegels, betonstraatstenen en klinkers.</t>
    </r>
  </si>
  <si>
    <t>MATERIEEL (A5)</t>
  </si>
  <si>
    <t>TRANSPORT (A4)</t>
  </si>
  <si>
    <t>MKI waarde euro/jr (referentie)</t>
  </si>
  <si>
    <t>STAP 7</t>
  </si>
  <si>
    <t>% Inzet transport</t>
  </si>
  <si>
    <t>Elektrisch transport</t>
  </si>
  <si>
    <t>Elektrisch materieel</t>
  </si>
  <si>
    <t>Elektrisch</t>
  </si>
  <si>
    <r>
      <t>Pas in de overige tabbladen (</t>
    </r>
    <r>
      <rPr>
        <i/>
        <sz val="11"/>
        <color theme="1"/>
        <rFont val="Aptos Narrow"/>
        <family val="2"/>
        <scheme val="minor"/>
      </rPr>
      <t>Maatregelen</t>
    </r>
    <r>
      <rPr>
        <sz val="11"/>
        <color theme="1"/>
        <rFont val="Aptos Narrow"/>
        <family val="2"/>
        <scheme val="minor"/>
      </rPr>
      <t xml:space="preserve">, </t>
    </r>
    <r>
      <rPr>
        <i/>
        <sz val="11"/>
        <color theme="1"/>
        <rFont val="Aptos Narrow"/>
        <family val="2"/>
        <scheme val="minor"/>
      </rPr>
      <t>Materieel en Transport</t>
    </r>
    <r>
      <rPr>
        <sz val="11"/>
        <color theme="1"/>
        <rFont val="Aptos Narrow"/>
        <family val="2"/>
        <scheme val="minor"/>
      </rPr>
      <t xml:space="preserve"> en </t>
    </r>
    <r>
      <rPr>
        <i/>
        <sz val="11"/>
        <color theme="1"/>
        <rFont val="Aptos Narrow"/>
        <family val="2"/>
        <scheme val="minor"/>
      </rPr>
      <t>Resultaten</t>
    </r>
    <r>
      <rPr>
        <sz val="11"/>
        <color theme="1"/>
        <rFont val="Aptos Narrow"/>
        <family val="2"/>
        <scheme val="minor"/>
      </rPr>
      <t>) alle percentages in de witte cellen aan naar uw organisatie-specifieke data. Als er reeds getallen anders dan 0 in de cellen staan, dan zijn deze vooraf ingevuld aan de hand van onderzoek.</t>
    </r>
  </si>
  <si>
    <r>
      <t xml:space="preserve">Zorg ervoor dat alle 'Assets' in het overzicht </t>
    </r>
    <r>
      <rPr>
        <i/>
        <sz val="11"/>
        <color theme="1"/>
        <rFont val="Aptos Narrow"/>
        <family val="2"/>
        <scheme val="minor"/>
      </rPr>
      <t>Gemiddelde jaarlijkse CO2 footprint (referentie)</t>
    </r>
    <r>
      <rPr>
        <sz val="11"/>
        <color theme="1"/>
        <rFont val="Aptos Narrow"/>
        <family val="2"/>
        <scheme val="minor"/>
      </rPr>
      <t xml:space="preserve"> uitgevouwen zijn door op het hiernaast weergegeven icoontje te klikken </t>
    </r>
    <r>
      <rPr>
        <b/>
        <u/>
        <sz val="11"/>
        <color theme="1"/>
        <rFont val="Aptos Narrow"/>
        <family val="2"/>
        <scheme val="minor"/>
      </rPr>
      <t>tot dit niet meer kan</t>
    </r>
    <r>
      <rPr>
        <sz val="11"/>
        <color theme="1"/>
        <rFont val="Aptos Narrow"/>
        <family val="2"/>
        <scheme val="minor"/>
      </rPr>
      <t>.</t>
    </r>
  </si>
  <si>
    <t>PLAK UW POWERBI FOOTPRINT IN VAK A3 (EERST HELEMAAL UITKLAPPEN)</t>
  </si>
  <si>
    <t>Vul de waardes voor 2024 en 2030 in, het model verrekent het automatisch per jaar.</t>
  </si>
  <si>
    <r>
      <t xml:space="preserve">PERCENTAGE TOEGEPASTE MAATREGEL*
</t>
    </r>
    <r>
      <rPr>
        <u/>
        <sz val="14"/>
        <color rgb="FFFFFF00"/>
        <rFont val="Aptos Narrow"/>
        <family val="2"/>
        <scheme val="minor"/>
      </rPr>
      <t xml:space="preserve">Vul de uitgangspunten voor </t>
    </r>
    <r>
      <rPr>
        <b/>
        <u/>
        <sz val="14"/>
        <color rgb="FFFFFF00"/>
        <rFont val="Aptos Narrow"/>
        <family val="2"/>
        <scheme val="minor"/>
      </rPr>
      <t>2024</t>
    </r>
    <r>
      <rPr>
        <u/>
        <sz val="14"/>
        <color rgb="FFFFFF00"/>
        <rFont val="Aptos Narrow"/>
        <family val="2"/>
        <scheme val="minor"/>
      </rPr>
      <t xml:space="preserve"> en </t>
    </r>
    <r>
      <rPr>
        <b/>
        <u/>
        <sz val="14"/>
        <color rgb="FFFFFF00"/>
        <rFont val="Aptos Narrow"/>
        <family val="2"/>
        <scheme val="minor"/>
      </rPr>
      <t>2030</t>
    </r>
    <r>
      <rPr>
        <u/>
        <sz val="14"/>
        <color rgb="FFFFFF00"/>
        <rFont val="Aptos Narrow"/>
        <family val="2"/>
        <scheme val="minor"/>
      </rPr>
      <t xml:space="preserve"> in, de overige jaren worden automatisch verrekend.</t>
    </r>
  </si>
  <si>
    <t>Vul de uitgangspunten voor 2024 en 2030 in, de overige jaren worden automatisch verrekend.</t>
  </si>
  <si>
    <t>Open de online Monitor Duurzame-Infra:</t>
  </si>
  <si>
    <r>
      <t xml:space="preserve">Klik op </t>
    </r>
    <r>
      <rPr>
        <i/>
        <sz val="11"/>
        <color theme="1"/>
        <rFont val="Aptos Narrow"/>
        <family val="2"/>
        <scheme val="minor"/>
      </rPr>
      <t>CO2 monitor</t>
    </r>
    <r>
      <rPr>
        <sz val="11"/>
        <color theme="1"/>
        <rFont val="Aptos Narrow"/>
        <family val="2"/>
        <scheme val="minor"/>
      </rPr>
      <t xml:space="preserve"> en selecteer in de monitor aan de rechterkant de gewenste organisatie.</t>
    </r>
  </si>
  <si>
    <t>% CO2 Reductie (per materieelstuk)</t>
  </si>
  <si>
    <t>% CO2 Reductie (per  transportmiddel)</t>
  </si>
  <si>
    <t>LINK NAAR ONLINE: Monitor Duurzame Infra</t>
  </si>
  <si>
    <t>Ga in deze Excel naar het volgende 'CO2 referentie footprint, . Ga op cel A3 staan en plak het, in de voorgaande stap gekopiëerde, bestand in de Excel.</t>
  </si>
  <si>
    <t>m</t>
  </si>
  <si>
    <r>
      <t xml:space="preserve">Plak jouw CO2 footprint </t>
    </r>
    <r>
      <rPr>
        <b/>
        <sz val="11"/>
        <color theme="1"/>
        <rFont val="Aptos Narrow"/>
        <family val="2"/>
        <scheme val="minor"/>
      </rPr>
      <t>uit</t>
    </r>
    <r>
      <rPr>
        <sz val="11"/>
        <color theme="1"/>
        <rFont val="Aptos Narrow"/>
        <family val="2"/>
        <scheme val="minor"/>
      </rPr>
      <t xml:space="preserve"> de online</t>
    </r>
    <r>
      <rPr>
        <b/>
        <sz val="11"/>
        <color theme="1"/>
        <rFont val="Aptos Narrow"/>
        <family val="2"/>
        <scheme val="minor"/>
      </rPr>
      <t xml:space="preserve"> </t>
    </r>
    <r>
      <rPr>
        <b/>
        <i/>
        <sz val="11"/>
        <color theme="1"/>
        <rFont val="Aptos Narrow"/>
        <family val="2"/>
        <scheme val="minor"/>
      </rPr>
      <t>Monitor Duurzame Infra</t>
    </r>
    <r>
      <rPr>
        <b/>
        <sz val="11"/>
        <color theme="1"/>
        <rFont val="Aptos Narrow"/>
        <family val="2"/>
        <scheme val="minor"/>
      </rPr>
      <t xml:space="preserve"> </t>
    </r>
    <r>
      <rPr>
        <sz val="11"/>
        <color theme="1"/>
        <rFont val="Aptos Narrow"/>
        <family val="2"/>
        <scheme val="minor"/>
      </rPr>
      <t xml:space="preserve">en bereken jaar voor jaar de voortgang van je duurzaamheidsmaatregelen.
Volg de stappen uit de </t>
    </r>
    <r>
      <rPr>
        <b/>
        <i/>
        <sz val="11"/>
        <color theme="1"/>
        <rFont val="Aptos Narrow"/>
        <family val="2"/>
        <scheme val="minor"/>
      </rPr>
      <t>Handleiding</t>
    </r>
    <r>
      <rPr>
        <sz val="11"/>
        <color theme="1"/>
        <rFont val="Aptos Narrow"/>
        <family val="2"/>
        <scheme val="minor"/>
      </rPr>
      <t xml:space="preserve"> hiernaast, en u ziet in het laatste </t>
    </r>
    <r>
      <rPr>
        <b/>
        <i/>
        <sz val="11"/>
        <color theme="1"/>
        <rFont val="Aptos Narrow"/>
        <family val="2"/>
        <scheme val="minor"/>
      </rPr>
      <t>tabblad</t>
    </r>
    <r>
      <rPr>
        <b/>
        <sz val="11"/>
        <color theme="1"/>
        <rFont val="Aptos Narrow"/>
        <family val="2"/>
        <scheme val="minor"/>
      </rPr>
      <t xml:space="preserve"> </t>
    </r>
    <r>
      <rPr>
        <b/>
        <i/>
        <sz val="11"/>
        <color theme="1"/>
        <rFont val="Aptos Narrow"/>
        <family val="2"/>
        <scheme val="minor"/>
      </rPr>
      <t>Resultaten</t>
    </r>
    <r>
      <rPr>
        <sz val="11"/>
        <color theme="1"/>
        <rFont val="Aptos Narrow"/>
        <family val="2"/>
        <scheme val="minor"/>
      </rPr>
      <t xml:space="preserve"> hoe uw organisatie ervoor staat en waar nog verbetering nodig is.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</si>
</sst>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64" formatCode="0.0%"/>
    <numFmt numFmtId="165" formatCode="_ * #,##0_ ;_ * \-#,##0_ ;_ * &quot;-&quot;??_ ;_ @_ "/>
  </numFmts>
  <fonts count="30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24"/>
      <color theme="1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3"/>
      <color theme="1"/>
      <name val="Aptos Narrow"/>
      <family val="2"/>
      <scheme val="minor"/>
    </font>
    <font>
      <b/>
      <sz val="20"/>
      <color theme="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b/>
      <sz val="16"/>
      <color theme="0"/>
      <name val="Aptos Narrow"/>
      <family val="2"/>
      <scheme val="minor"/>
    </font>
    <font>
      <sz val="11"/>
      <color theme="0"/>
      <name val="Aptos Narrow"/>
      <family val="2"/>
    </font>
    <font>
      <i/>
      <sz val="11"/>
      <color theme="1"/>
      <name val="Aptos Narrow"/>
      <family val="2"/>
      <scheme val="minor"/>
    </font>
    <font>
      <b/>
      <sz val="26"/>
      <color theme="0"/>
      <name val="Aptos Narrow"/>
      <family val="2"/>
      <scheme val="minor"/>
    </font>
    <font>
      <sz val="16"/>
      <color theme="1"/>
      <name val="Aptos Narrow"/>
      <family val="2"/>
      <scheme val="minor"/>
    </font>
    <font>
      <sz val="11"/>
      <color rgb="FF000000"/>
      <name val="Aptos Narrow"/>
    </font>
    <font>
      <b/>
      <sz val="11"/>
      <color rgb="FF000000"/>
      <name val="Aptos Narrow"/>
      <family val="2"/>
    </font>
    <font>
      <sz val="11"/>
      <color rgb="FF000000"/>
      <name val="Aptos Narrow"/>
      <family val="2"/>
    </font>
    <font>
      <b/>
      <u/>
      <sz val="11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u/>
      <sz val="14"/>
      <color rgb="FFFFFF00"/>
      <name val="Aptos Narrow"/>
      <family val="2"/>
      <scheme val="minor"/>
    </font>
    <font>
      <b/>
      <u/>
      <sz val="14"/>
      <color rgb="FFFFFF00"/>
      <name val="Aptos Narrow"/>
      <family val="2"/>
      <scheme val="minor"/>
    </font>
    <font>
      <sz val="11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EEECE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F00"/>
        <bgColor indexed="64"/>
      </patternFill>
    </fill>
  </fills>
  <borders count="9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ck">
        <color auto="1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thin">
        <color auto="1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hair">
        <color indexed="64"/>
      </bottom>
      <diagonal/>
    </border>
    <border>
      <left/>
      <right/>
      <top style="thin">
        <color auto="1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8" fillId="0" borderId="0" applyNumberFormat="0" applyFill="0" applyBorder="0" applyAlignment="0" applyProtection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</cellStyleXfs>
  <cellXfs count="271">
    <xf numFmtId="0" fontId="0" fillId="0" borderId="0" xfId="0"/>
    <xf numFmtId="9" fontId="0" fillId="0" borderId="0" xfId="0" applyNumberFormat="1"/>
    <xf numFmtId="0" fontId="0" fillId="0" borderId="0" xfId="0" applyAlignment="1">
      <alignment horizontal="center"/>
    </xf>
    <xf numFmtId="10" fontId="0" fillId="0" borderId="0" xfId="0" applyNumberFormat="1"/>
    <xf numFmtId="0" fontId="5" fillId="0" borderId="0" xfId="0" quotePrefix="1" applyFont="1"/>
    <xf numFmtId="0" fontId="5" fillId="0" borderId="0" xfId="0" applyFont="1"/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10" fontId="0" fillId="0" borderId="0" xfId="0" applyNumberFormat="1" applyAlignment="1">
      <alignment vertical="center"/>
    </xf>
    <xf numFmtId="0" fontId="3" fillId="0" borderId="0" xfId="0" applyFont="1"/>
    <xf numFmtId="0" fontId="0" fillId="0" borderId="1" xfId="0" applyBorder="1"/>
    <xf numFmtId="0" fontId="0" fillId="0" borderId="7" xfId="0" applyBorder="1"/>
    <xf numFmtId="9" fontId="0" fillId="0" borderId="19" xfId="0" applyNumberFormat="1" applyBorder="1" applyAlignment="1">
      <alignment horizontal="center" vertical="center"/>
    </xf>
    <xf numFmtId="9" fontId="0" fillId="0" borderId="35" xfId="0" applyNumberFormat="1" applyBorder="1" applyAlignment="1">
      <alignment horizontal="center" vertical="center"/>
    </xf>
    <xf numFmtId="0" fontId="11" fillId="0" borderId="0" xfId="0" applyFont="1"/>
    <xf numFmtId="0" fontId="0" fillId="2" borderId="0" xfId="0" applyFill="1"/>
    <xf numFmtId="0" fontId="3" fillId="2" borderId="0" xfId="0" applyFont="1" applyFill="1" applyAlignment="1">
      <alignment vertical="top"/>
    </xf>
    <xf numFmtId="0" fontId="0" fillId="2" borderId="2" xfId="0" applyFill="1" applyBorder="1"/>
    <xf numFmtId="3" fontId="0" fillId="0" borderId="18" xfId="0" applyNumberFormat="1" applyBorder="1"/>
    <xf numFmtId="0" fontId="0" fillId="0" borderId="18" xfId="0" applyBorder="1"/>
    <xf numFmtId="0" fontId="0" fillId="0" borderId="24" xfId="0" applyBorder="1"/>
    <xf numFmtId="0" fontId="0" fillId="0" borderId="23" xfId="0" applyBorder="1"/>
    <xf numFmtId="3" fontId="0" fillId="0" borderId="23" xfId="0" applyNumberFormat="1" applyBorder="1"/>
    <xf numFmtId="10" fontId="0" fillId="0" borderId="23" xfId="0" applyNumberFormat="1" applyBorder="1"/>
    <xf numFmtId="4" fontId="0" fillId="0" borderId="23" xfId="0" applyNumberFormat="1" applyBorder="1"/>
    <xf numFmtId="9" fontId="0" fillId="0" borderId="23" xfId="0" applyNumberFormat="1" applyBorder="1"/>
    <xf numFmtId="11" fontId="0" fillId="0" borderId="23" xfId="0" applyNumberFormat="1" applyBorder="1"/>
    <xf numFmtId="10" fontId="5" fillId="0" borderId="0" xfId="0" quotePrefix="1" applyNumberFormat="1" applyFont="1"/>
    <xf numFmtId="0" fontId="1" fillId="0" borderId="0" xfId="0" applyFont="1" applyAlignment="1">
      <alignment horizontal="center"/>
    </xf>
    <xf numFmtId="0" fontId="13" fillId="3" borderId="43" xfId="0" applyFont="1" applyFill="1" applyBorder="1" applyAlignment="1">
      <alignment vertical="top"/>
    </xf>
    <xf numFmtId="0" fontId="13" fillId="3" borderId="45" xfId="0" applyFont="1" applyFill="1" applyBorder="1" applyAlignment="1">
      <alignment horizontal="center" vertical="top"/>
    </xf>
    <xf numFmtId="0" fontId="3" fillId="0" borderId="0" xfId="0" applyFont="1" applyAlignment="1">
      <alignment vertical="center"/>
    </xf>
    <xf numFmtId="10" fontId="0" fillId="0" borderId="33" xfId="0" applyNumberFormat="1" applyBorder="1"/>
    <xf numFmtId="10" fontId="0" fillId="0" borderId="38" xfId="0" applyNumberFormat="1" applyBorder="1"/>
    <xf numFmtId="10" fontId="0" fillId="0" borderId="52" xfId="0" applyNumberFormat="1" applyBorder="1"/>
    <xf numFmtId="0" fontId="12" fillId="6" borderId="3" xfId="0" applyFont="1" applyFill="1" applyBorder="1"/>
    <xf numFmtId="10" fontId="12" fillId="6" borderId="3" xfId="0" quotePrefix="1" applyNumberFormat="1" applyFont="1" applyFill="1" applyBorder="1"/>
    <xf numFmtId="0" fontId="4" fillId="0" borderId="0" xfId="0" applyFont="1"/>
    <xf numFmtId="164" fontId="0" fillId="0" borderId="0" xfId="0" applyNumberFormat="1"/>
    <xf numFmtId="0" fontId="2" fillId="0" borderId="0" xfId="0" applyFont="1" applyAlignment="1">
      <alignment vertical="center"/>
    </xf>
    <xf numFmtId="0" fontId="2" fillId="0" borderId="39" xfId="0" applyFont="1" applyBorder="1" applyAlignment="1">
      <alignment vertical="center"/>
    </xf>
    <xf numFmtId="0" fontId="2" fillId="3" borderId="56" xfId="0" applyFont="1" applyFill="1" applyBorder="1" applyAlignment="1">
      <alignment horizontal="right" vertical="center"/>
    </xf>
    <xf numFmtId="0" fontId="2" fillId="3" borderId="43" xfId="0" applyFont="1" applyFill="1" applyBorder="1" applyAlignment="1">
      <alignment horizontal="center" vertical="center" wrapText="1"/>
    </xf>
    <xf numFmtId="0" fontId="10" fillId="0" borderId="0" xfId="0" applyFont="1"/>
    <xf numFmtId="0" fontId="2" fillId="3" borderId="16" xfId="0" applyFont="1" applyFill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2" fillId="3" borderId="42" xfId="0" applyFont="1" applyFill="1" applyBorder="1" applyAlignment="1">
      <alignment horizontal="center" vertical="center" wrapText="1"/>
    </xf>
    <xf numFmtId="9" fontId="0" fillId="0" borderId="28" xfId="0" applyNumberFormat="1" applyBorder="1" applyAlignment="1">
      <alignment horizontal="center"/>
    </xf>
    <xf numFmtId="9" fontId="0" fillId="0" borderId="19" xfId="0" applyNumberFormat="1" applyBorder="1" applyAlignment="1">
      <alignment horizontal="center"/>
    </xf>
    <xf numFmtId="0" fontId="2" fillId="3" borderId="42" xfId="0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9" fontId="1" fillId="0" borderId="0" xfId="0" applyNumberFormat="1" applyFont="1"/>
    <xf numFmtId="9" fontId="1" fillId="0" borderId="25" xfId="0" applyNumberFormat="1" applyFont="1" applyBorder="1" applyAlignment="1">
      <alignment horizontal="center" vertical="center"/>
    </xf>
    <xf numFmtId="9" fontId="1" fillId="0" borderId="18" xfId="0" applyNumberFormat="1" applyFont="1" applyBorder="1" applyAlignment="1">
      <alignment horizontal="center" vertical="center"/>
    </xf>
    <xf numFmtId="9" fontId="1" fillId="0" borderId="30" xfId="0" applyNumberFormat="1" applyFont="1" applyBorder="1" applyAlignment="1">
      <alignment horizontal="center" vertical="center"/>
    </xf>
    <xf numFmtId="9" fontId="1" fillId="0" borderId="58" xfId="0" applyNumberFormat="1" applyFont="1" applyBorder="1" applyAlignment="1">
      <alignment horizontal="center" vertical="center"/>
    </xf>
    <xf numFmtId="9" fontId="1" fillId="0" borderId="28" xfId="0" applyNumberFormat="1" applyFont="1" applyBorder="1" applyAlignment="1">
      <alignment horizontal="center" vertical="center"/>
    </xf>
    <xf numFmtId="9" fontId="1" fillId="0" borderId="35" xfId="0" applyNumberFormat="1" applyFont="1" applyBorder="1" applyAlignment="1">
      <alignment horizontal="center" vertical="center"/>
    </xf>
    <xf numFmtId="9" fontId="1" fillId="0" borderId="19" xfId="0" applyNumberFormat="1" applyFont="1" applyBorder="1" applyAlignment="1">
      <alignment horizontal="center" vertical="center"/>
    </xf>
    <xf numFmtId="10" fontId="0" fillId="0" borderId="41" xfId="0" applyNumberFormat="1" applyBorder="1"/>
    <xf numFmtId="10" fontId="0" fillId="0" borderId="21" xfId="0" applyNumberFormat="1" applyBorder="1"/>
    <xf numFmtId="10" fontId="0" fillId="0" borderId="22" xfId="0" applyNumberFormat="1" applyBorder="1"/>
    <xf numFmtId="9" fontId="0" fillId="0" borderId="0" xfId="3" applyFont="1"/>
    <xf numFmtId="10" fontId="0" fillId="5" borderId="3" xfId="0" applyNumberFormat="1" applyFill="1" applyBorder="1"/>
    <xf numFmtId="0" fontId="0" fillId="3" borderId="3" xfId="0" applyFill="1" applyBorder="1"/>
    <xf numFmtId="0" fontId="15" fillId="6" borderId="11" xfId="0" applyFont="1" applyFill="1" applyBorder="1" applyAlignment="1">
      <alignment horizontal="center" vertical="center" wrapText="1"/>
    </xf>
    <xf numFmtId="0" fontId="16" fillId="6" borderId="15" xfId="0" applyFont="1" applyFill="1" applyBorder="1" applyAlignment="1">
      <alignment horizontal="center" vertical="center" textRotation="90"/>
    </xf>
    <xf numFmtId="0" fontId="16" fillId="6" borderId="2" xfId="0" applyFont="1" applyFill="1" applyBorder="1" applyAlignment="1">
      <alignment horizontal="center" vertical="center" textRotation="90"/>
    </xf>
    <xf numFmtId="0" fontId="16" fillId="6" borderId="1" xfId="0" applyFont="1" applyFill="1" applyBorder="1" applyAlignment="1">
      <alignment horizontal="center" vertical="center" textRotation="90"/>
    </xf>
    <xf numFmtId="0" fontId="16" fillId="6" borderId="14" xfId="0" applyFont="1" applyFill="1" applyBorder="1" applyAlignment="1">
      <alignment horizontal="center" vertical="center" textRotation="90"/>
    </xf>
    <xf numFmtId="0" fontId="10" fillId="5" borderId="26" xfId="0" applyFont="1" applyFill="1" applyBorder="1"/>
    <xf numFmtId="0" fontId="10" fillId="5" borderId="9" xfId="0" applyFont="1" applyFill="1" applyBorder="1"/>
    <xf numFmtId="0" fontId="10" fillId="5" borderId="29" xfId="0" applyFont="1" applyFill="1" applyBorder="1"/>
    <xf numFmtId="0" fontId="10" fillId="5" borderId="34" xfId="0" applyFont="1" applyFill="1" applyBorder="1"/>
    <xf numFmtId="0" fontId="10" fillId="5" borderId="36" xfId="0" applyFont="1" applyFill="1" applyBorder="1"/>
    <xf numFmtId="0" fontId="2" fillId="5" borderId="36" xfId="0" applyFont="1" applyFill="1" applyBorder="1"/>
    <xf numFmtId="0" fontId="2" fillId="5" borderId="15" xfId="0" applyFont="1" applyFill="1" applyBorder="1"/>
    <xf numFmtId="0" fontId="16" fillId="6" borderId="0" xfId="0" applyFont="1" applyFill="1" applyAlignment="1">
      <alignment vertical="center"/>
    </xf>
    <xf numFmtId="0" fontId="12" fillId="6" borderId="0" xfId="0" applyFont="1" applyFill="1"/>
    <xf numFmtId="0" fontId="15" fillId="6" borderId="0" xfId="0" applyFont="1" applyFill="1" applyAlignment="1">
      <alignment horizontal="right" wrapText="1"/>
    </xf>
    <xf numFmtId="3" fontId="15" fillId="6" borderId="0" xfId="0" applyNumberFormat="1" applyFont="1" applyFill="1"/>
    <xf numFmtId="0" fontId="15" fillId="6" borderId="0" xfId="0" applyFont="1" applyFill="1"/>
    <xf numFmtId="0" fontId="12" fillId="6" borderId="23" xfId="0" applyFont="1" applyFill="1" applyBorder="1"/>
    <xf numFmtId="0" fontId="18" fillId="6" borderId="1" xfId="0" applyFont="1" applyFill="1" applyBorder="1"/>
    <xf numFmtId="0" fontId="12" fillId="6" borderId="1" xfId="0" applyFont="1" applyFill="1" applyBorder="1"/>
    <xf numFmtId="0" fontId="12" fillId="6" borderId="12" xfId="0" applyFont="1" applyFill="1" applyBorder="1"/>
    <xf numFmtId="0" fontId="17" fillId="6" borderId="55" xfId="0" applyFont="1" applyFill="1" applyBorder="1" applyAlignment="1">
      <alignment horizontal="center" vertical="center"/>
    </xf>
    <xf numFmtId="164" fontId="0" fillId="5" borderId="30" xfId="0" applyNumberFormat="1" applyFill="1" applyBorder="1" applyAlignment="1">
      <alignment horizontal="center"/>
    </xf>
    <xf numFmtId="164" fontId="0" fillId="5" borderId="35" xfId="0" applyNumberFormat="1" applyFill="1" applyBorder="1" applyAlignment="1">
      <alignment horizontal="center"/>
    </xf>
    <xf numFmtId="164" fontId="0" fillId="5" borderId="19" xfId="0" applyNumberFormat="1" applyFill="1" applyBorder="1" applyAlignment="1">
      <alignment horizontal="center"/>
    </xf>
    <xf numFmtId="0" fontId="17" fillId="6" borderId="13" xfId="0" applyFont="1" applyFill="1" applyBorder="1" applyAlignment="1">
      <alignment horizontal="center" vertical="center"/>
    </xf>
    <xf numFmtId="0" fontId="17" fillId="6" borderId="2" xfId="0" applyFont="1" applyFill="1" applyBorder="1" applyAlignment="1">
      <alignment horizontal="center" vertical="center"/>
    </xf>
    <xf numFmtId="9" fontId="0" fillId="0" borderId="0" xfId="0" applyNumberFormat="1" applyAlignment="1">
      <alignment vertical="top" wrapText="1"/>
    </xf>
    <xf numFmtId="0" fontId="16" fillId="6" borderId="2" xfId="0" quotePrefix="1" applyFont="1" applyFill="1" applyBorder="1" applyAlignment="1">
      <alignment horizontal="center"/>
    </xf>
    <xf numFmtId="0" fontId="15" fillId="6" borderId="62" xfId="0" applyFont="1" applyFill="1" applyBorder="1" applyAlignment="1">
      <alignment horizontal="center"/>
    </xf>
    <xf numFmtId="0" fontId="15" fillId="6" borderId="59" xfId="0" applyFont="1" applyFill="1" applyBorder="1" applyAlignment="1">
      <alignment horizontal="center"/>
    </xf>
    <xf numFmtId="0" fontId="15" fillId="6" borderId="60" xfId="0" applyFont="1" applyFill="1" applyBorder="1" applyAlignment="1">
      <alignment horizontal="center"/>
    </xf>
    <xf numFmtId="0" fontId="15" fillId="6" borderId="61" xfId="0" applyFont="1" applyFill="1" applyBorder="1" applyAlignment="1">
      <alignment horizontal="center"/>
    </xf>
    <xf numFmtId="0" fontId="16" fillId="0" borderId="7" xfId="0" applyFont="1" applyBorder="1" applyAlignment="1">
      <alignment horizontal="center"/>
    </xf>
    <xf numFmtId="0" fontId="16" fillId="0" borderId="14" xfId="0" applyFont="1" applyBorder="1" applyAlignment="1">
      <alignment horizontal="center"/>
    </xf>
    <xf numFmtId="0" fontId="0" fillId="0" borderId="0" xfId="0" applyAlignment="1">
      <alignment horizontal="right"/>
    </xf>
    <xf numFmtId="10" fontId="0" fillId="0" borderId="64" xfId="0" applyNumberFormat="1" applyBorder="1"/>
    <xf numFmtId="1" fontId="0" fillId="5" borderId="34" xfId="0" applyNumberFormat="1" applyFill="1" applyBorder="1" applyAlignment="1">
      <alignment horizontal="right" vertical="center"/>
    </xf>
    <xf numFmtId="3" fontId="1" fillId="5" borderId="33" xfId="0" applyNumberFormat="1" applyFont="1" applyFill="1" applyBorder="1" applyAlignment="1">
      <alignment horizontal="center" vertical="center"/>
    </xf>
    <xf numFmtId="1" fontId="0" fillId="5" borderId="36" xfId="0" applyNumberFormat="1" applyFill="1" applyBorder="1" applyAlignment="1">
      <alignment horizontal="right" vertical="center"/>
    </xf>
    <xf numFmtId="3" fontId="1" fillId="5" borderId="38" xfId="0" applyNumberFormat="1" applyFont="1" applyFill="1" applyBorder="1" applyAlignment="1">
      <alignment horizontal="center" vertical="center"/>
    </xf>
    <xf numFmtId="1" fontId="0" fillId="5" borderId="15" xfId="0" applyNumberFormat="1" applyFill="1" applyBorder="1" applyAlignment="1">
      <alignment horizontal="right" vertical="center"/>
    </xf>
    <xf numFmtId="3" fontId="1" fillId="5" borderId="12" xfId="0" applyNumberFormat="1" applyFont="1" applyFill="1" applyBorder="1" applyAlignment="1">
      <alignment horizontal="center" vertical="center"/>
    </xf>
    <xf numFmtId="9" fontId="0" fillId="5" borderId="58" xfId="0" applyNumberFormat="1" applyFill="1" applyBorder="1" applyAlignment="1">
      <alignment horizontal="center" vertical="center"/>
    </xf>
    <xf numFmtId="9" fontId="0" fillId="5" borderId="78" xfId="0" applyNumberFormat="1" applyFill="1" applyBorder="1" applyAlignment="1">
      <alignment horizontal="center" vertical="center"/>
    </xf>
    <xf numFmtId="0" fontId="21" fillId="0" borderId="0" xfId="0" applyFont="1"/>
    <xf numFmtId="0" fontId="0" fillId="5" borderId="0" xfId="0" applyFill="1"/>
    <xf numFmtId="0" fontId="20" fillId="0" borderId="0" xfId="0" quotePrefix="1" applyFont="1" applyAlignment="1">
      <alignment vertical="center"/>
    </xf>
    <xf numFmtId="10" fontId="0" fillId="5" borderId="38" xfId="0" applyNumberFormat="1" applyFill="1" applyBorder="1"/>
    <xf numFmtId="10" fontId="0" fillId="5" borderId="23" xfId="0" applyNumberFormat="1" applyFill="1" applyBorder="1"/>
    <xf numFmtId="165" fontId="1" fillId="5" borderId="28" xfId="2" applyNumberFormat="1" applyFont="1" applyFill="1" applyBorder="1" applyAlignment="1">
      <alignment vertical="center"/>
    </xf>
    <xf numFmtId="165" fontId="1" fillId="5" borderId="35" xfId="2" applyNumberFormat="1" applyFont="1" applyFill="1" applyBorder="1" applyAlignment="1">
      <alignment vertical="center"/>
    </xf>
    <xf numFmtId="165" fontId="1" fillId="5" borderId="19" xfId="2" applyNumberFormat="1" applyFont="1" applyFill="1" applyBorder="1" applyAlignment="1">
      <alignment vertical="center"/>
    </xf>
    <xf numFmtId="3" fontId="0" fillId="0" borderId="0" xfId="0" applyNumberFormat="1"/>
    <xf numFmtId="3" fontId="0" fillId="0" borderId="35" xfId="0" applyNumberFormat="1" applyBorder="1"/>
    <xf numFmtId="3" fontId="0" fillId="3" borderId="28" xfId="0" applyNumberFormat="1" applyFill="1" applyBorder="1"/>
    <xf numFmtId="3" fontId="0" fillId="0" borderId="28" xfId="0" applyNumberFormat="1" applyBorder="1"/>
    <xf numFmtId="3" fontId="0" fillId="3" borderId="79" xfId="0" applyNumberFormat="1" applyFill="1" applyBorder="1"/>
    <xf numFmtId="3" fontId="0" fillId="0" borderId="79" xfId="0" applyNumberFormat="1" applyBorder="1"/>
    <xf numFmtId="0" fontId="0" fillId="0" borderId="80" xfId="0" applyBorder="1"/>
    <xf numFmtId="0" fontId="0" fillId="0" borderId="81" xfId="0" applyBorder="1"/>
    <xf numFmtId="0" fontId="0" fillId="0" borderId="82" xfId="0" applyBorder="1"/>
    <xf numFmtId="0" fontId="0" fillId="0" borderId="75" xfId="0" applyBorder="1"/>
    <xf numFmtId="0" fontId="0" fillId="0" borderId="72" xfId="0" applyBorder="1"/>
    <xf numFmtId="0" fontId="0" fillId="0" borderId="83" xfId="0" applyBorder="1"/>
    <xf numFmtId="0" fontId="0" fillId="0" borderId="33" xfId="0" applyBorder="1"/>
    <xf numFmtId="0" fontId="0" fillId="0" borderId="38" xfId="0" applyBorder="1"/>
    <xf numFmtId="0" fontId="0" fillId="0" borderId="52" xfId="0" applyBorder="1"/>
    <xf numFmtId="10" fontId="0" fillId="0" borderId="74" xfId="0" applyNumberFormat="1" applyBorder="1"/>
    <xf numFmtId="10" fontId="0" fillId="0" borderId="71" xfId="0" applyNumberFormat="1" applyBorder="1"/>
    <xf numFmtId="10" fontId="0" fillId="0" borderId="84" xfId="0" applyNumberFormat="1" applyBorder="1"/>
    <xf numFmtId="10" fontId="0" fillId="0" borderId="85" xfId="0" applyNumberFormat="1" applyBorder="1"/>
    <xf numFmtId="10" fontId="0" fillId="0" borderId="86" xfId="0" applyNumberFormat="1" applyBorder="1"/>
    <xf numFmtId="10" fontId="0" fillId="0" borderId="87" xfId="0" applyNumberFormat="1" applyBorder="1"/>
    <xf numFmtId="0" fontId="1" fillId="3" borderId="0" xfId="0" applyFont="1" applyFill="1" applyAlignment="1">
      <alignment vertical="top"/>
    </xf>
    <xf numFmtId="0" fontId="0" fillId="5" borderId="0" xfId="0" applyFill="1" applyAlignment="1">
      <alignment vertical="top" wrapText="1"/>
    </xf>
    <xf numFmtId="0" fontId="1" fillId="3" borderId="65" xfId="0" applyFont="1" applyFill="1" applyBorder="1" applyAlignment="1">
      <alignment horizontal="left" vertical="top"/>
    </xf>
    <xf numFmtId="0" fontId="1" fillId="3" borderId="0" xfId="0" applyFont="1" applyFill="1" applyAlignment="1">
      <alignment horizontal="left" vertical="top"/>
    </xf>
    <xf numFmtId="0" fontId="0" fillId="5" borderId="0" xfId="0" applyFill="1" applyAlignment="1">
      <alignment vertical="center" wrapText="1"/>
    </xf>
    <xf numFmtId="0" fontId="0" fillId="3" borderId="0" xfId="0" applyFill="1"/>
    <xf numFmtId="0" fontId="0" fillId="3" borderId="6" xfId="0" applyFill="1" applyBorder="1"/>
    <xf numFmtId="0" fontId="0" fillId="5" borderId="6" xfId="0" applyFill="1" applyBorder="1"/>
    <xf numFmtId="0" fontId="0" fillId="5" borderId="65" xfId="0" applyFill="1" applyBorder="1"/>
    <xf numFmtId="0" fontId="0" fillId="3" borderId="25" xfId="0" applyFill="1" applyBorder="1" applyAlignment="1">
      <alignment horizontal="right" vertical="center"/>
    </xf>
    <xf numFmtId="10" fontId="0" fillId="5" borderId="67" xfId="0" applyNumberFormat="1" applyFill="1" applyBorder="1" applyAlignment="1">
      <alignment horizontal="center" vertical="center"/>
    </xf>
    <xf numFmtId="10" fontId="0" fillId="5" borderId="68" xfId="0" applyNumberFormat="1" applyFill="1" applyBorder="1" applyAlignment="1">
      <alignment horizontal="center" vertical="center"/>
    </xf>
    <xf numFmtId="10" fontId="0" fillId="5" borderId="27" xfId="0" applyNumberFormat="1" applyFill="1" applyBorder="1" applyAlignment="1">
      <alignment horizontal="center" vertical="center"/>
    </xf>
    <xf numFmtId="0" fontId="0" fillId="3" borderId="17" xfId="0" applyFill="1" applyBorder="1" applyAlignment="1">
      <alignment horizontal="right" vertical="center"/>
    </xf>
    <xf numFmtId="10" fontId="0" fillId="5" borderId="63" xfId="0" applyNumberFormat="1" applyFill="1" applyBorder="1" applyAlignment="1">
      <alignment horizontal="center" vertical="center"/>
    </xf>
    <xf numFmtId="10" fontId="0" fillId="5" borderId="66" xfId="0" applyNumberFormat="1" applyFill="1" applyBorder="1" applyAlignment="1">
      <alignment horizontal="center" vertical="center"/>
    </xf>
    <xf numFmtId="10" fontId="0" fillId="5" borderId="21" xfId="0" applyNumberFormat="1" applyFill="1" applyBorder="1" applyAlignment="1">
      <alignment horizontal="center" vertical="center"/>
    </xf>
    <xf numFmtId="0" fontId="0" fillId="3" borderId="30" xfId="0" applyFill="1" applyBorder="1" applyAlignment="1">
      <alignment horizontal="right" vertical="center"/>
    </xf>
    <xf numFmtId="10" fontId="0" fillId="5" borderId="69" xfId="0" applyNumberFormat="1" applyFill="1" applyBorder="1" applyAlignment="1">
      <alignment horizontal="center" vertical="center"/>
    </xf>
    <xf numFmtId="10" fontId="0" fillId="5" borderId="70" xfId="0" applyNumberFormat="1" applyFill="1" applyBorder="1" applyAlignment="1">
      <alignment horizontal="center" vertical="center"/>
    </xf>
    <xf numFmtId="10" fontId="0" fillId="5" borderId="41" xfId="0" applyNumberFormat="1" applyFill="1" applyBorder="1" applyAlignment="1">
      <alignment horizontal="center" vertical="center"/>
    </xf>
    <xf numFmtId="0" fontId="0" fillId="3" borderId="35" xfId="0" applyFill="1" applyBorder="1" applyAlignment="1">
      <alignment horizontal="right" vertical="center"/>
    </xf>
    <xf numFmtId="10" fontId="0" fillId="5" borderId="71" xfId="0" applyNumberFormat="1" applyFill="1" applyBorder="1" applyAlignment="1">
      <alignment horizontal="center" vertical="center"/>
    </xf>
    <xf numFmtId="10" fontId="0" fillId="5" borderId="72" xfId="0" applyNumberFormat="1" applyFill="1" applyBorder="1" applyAlignment="1">
      <alignment horizontal="center" vertical="center"/>
    </xf>
    <xf numFmtId="10" fontId="0" fillId="5" borderId="38" xfId="0" applyNumberFormat="1" applyFill="1" applyBorder="1" applyAlignment="1">
      <alignment horizontal="center" vertical="center"/>
    </xf>
    <xf numFmtId="0" fontId="0" fillId="3" borderId="28" xfId="0" applyFill="1" applyBorder="1" applyAlignment="1">
      <alignment horizontal="right" vertical="center"/>
    </xf>
    <xf numFmtId="10" fontId="0" fillId="5" borderId="74" xfId="0" applyNumberFormat="1" applyFill="1" applyBorder="1" applyAlignment="1">
      <alignment horizontal="center" vertical="center"/>
    </xf>
    <xf numFmtId="10" fontId="0" fillId="5" borderId="75" xfId="0" applyNumberFormat="1" applyFill="1" applyBorder="1" applyAlignment="1">
      <alignment horizontal="center" vertical="center"/>
    </xf>
    <xf numFmtId="10" fontId="0" fillId="5" borderId="33" xfId="0" applyNumberFormat="1" applyFill="1" applyBorder="1" applyAlignment="1">
      <alignment horizontal="center" vertical="center"/>
    </xf>
    <xf numFmtId="0" fontId="0" fillId="3" borderId="19" xfId="0" applyFill="1" applyBorder="1" applyAlignment="1">
      <alignment horizontal="right" vertical="center"/>
    </xf>
    <xf numFmtId="10" fontId="0" fillId="5" borderId="57" xfId="0" applyNumberFormat="1" applyFill="1" applyBorder="1" applyAlignment="1">
      <alignment horizontal="center" vertical="center"/>
    </xf>
    <xf numFmtId="10" fontId="0" fillId="5" borderId="73" xfId="0" applyNumberFormat="1" applyFill="1" applyBorder="1" applyAlignment="1">
      <alignment horizontal="center" vertical="center"/>
    </xf>
    <xf numFmtId="10" fontId="0" fillId="5" borderId="12" xfId="0" applyNumberFormat="1" applyFill="1" applyBorder="1" applyAlignment="1">
      <alignment horizontal="center" vertical="center"/>
    </xf>
    <xf numFmtId="0" fontId="0" fillId="0" borderId="0" xfId="0" applyAlignment="1">
      <alignment vertical="top" wrapText="1"/>
    </xf>
    <xf numFmtId="0" fontId="0" fillId="0" borderId="39" xfId="0" applyBorder="1"/>
    <xf numFmtId="3" fontId="17" fillId="6" borderId="54" xfId="0" applyNumberFormat="1" applyFont="1" applyFill="1" applyBorder="1" applyAlignment="1">
      <alignment horizontal="center" vertical="center"/>
    </xf>
    <xf numFmtId="0" fontId="13" fillId="7" borderId="44" xfId="0" applyFont="1" applyFill="1" applyBorder="1" applyAlignment="1">
      <alignment vertical="top"/>
    </xf>
    <xf numFmtId="9" fontId="0" fillId="7" borderId="25" xfId="0" applyNumberFormat="1" applyFill="1" applyBorder="1" applyAlignment="1">
      <alignment horizontal="center" vertical="center"/>
    </xf>
    <xf numFmtId="9" fontId="0" fillId="7" borderId="17" xfId="0" applyNumberFormat="1" applyFill="1" applyBorder="1" applyAlignment="1">
      <alignment horizontal="center" vertical="center"/>
    </xf>
    <xf numFmtId="9" fontId="0" fillId="7" borderId="30" xfId="0" applyNumberFormat="1" applyFill="1" applyBorder="1" applyAlignment="1">
      <alignment horizontal="center" vertical="center"/>
    </xf>
    <xf numFmtId="9" fontId="0" fillId="7" borderId="28" xfId="0" applyNumberFormat="1" applyFill="1" applyBorder="1" applyAlignment="1">
      <alignment horizontal="center" vertical="center"/>
    </xf>
    <xf numFmtId="9" fontId="0" fillId="7" borderId="35" xfId="0" applyNumberFormat="1" applyFill="1" applyBorder="1" applyAlignment="1">
      <alignment horizontal="center" vertical="center"/>
    </xf>
    <xf numFmtId="0" fontId="20" fillId="6" borderId="0" xfId="0" quotePrefix="1" applyFont="1" applyFill="1" applyAlignment="1">
      <alignment horizontal="center" vertical="center"/>
    </xf>
    <xf numFmtId="0" fontId="0" fillId="5" borderId="65" xfId="0" applyFill="1" applyBorder="1" applyAlignment="1">
      <alignment horizontal="left" vertical="top" wrapText="1"/>
    </xf>
    <xf numFmtId="0" fontId="0" fillId="5" borderId="5" xfId="0" applyFill="1" applyBorder="1" applyAlignment="1">
      <alignment horizontal="left" vertical="top" wrapText="1"/>
    </xf>
    <xf numFmtId="0" fontId="8" fillId="5" borderId="6" xfId="1" applyFill="1" applyBorder="1" applyAlignment="1">
      <alignment horizontal="left"/>
    </xf>
    <xf numFmtId="0" fontId="0" fillId="3" borderId="0" xfId="0" applyFill="1" applyAlignment="1">
      <alignment horizontal="center" vertical="top" wrapText="1"/>
    </xf>
    <xf numFmtId="0" fontId="0" fillId="5" borderId="0" xfId="0" applyFill="1" applyAlignment="1">
      <alignment horizontal="left" vertical="top" wrapText="1"/>
    </xf>
    <xf numFmtId="0" fontId="0" fillId="3" borderId="0" xfId="0" applyFill="1" applyAlignment="1">
      <alignment horizontal="center" wrapText="1"/>
    </xf>
    <xf numFmtId="9" fontId="1" fillId="3" borderId="0" xfId="0" applyNumberFormat="1" applyFont="1" applyFill="1" applyAlignment="1">
      <alignment horizontal="center" vertical="center" wrapText="1"/>
    </xf>
    <xf numFmtId="0" fontId="24" fillId="5" borderId="0" xfId="0" applyFont="1" applyFill="1" applyAlignment="1">
      <alignment horizontal="center" vertical="center" wrapText="1"/>
    </xf>
    <xf numFmtId="0" fontId="22" fillId="5" borderId="0" xfId="0" applyFont="1" applyFill="1" applyAlignment="1">
      <alignment horizontal="center" vertical="center" wrapText="1"/>
    </xf>
    <xf numFmtId="0" fontId="1" fillId="3" borderId="16" xfId="0" applyFont="1" applyFill="1" applyBorder="1" applyAlignment="1">
      <alignment horizontal="center" vertical="center"/>
    </xf>
    <xf numFmtId="0" fontId="1" fillId="3" borderId="18" xfId="0" applyFont="1" applyFill="1" applyBorder="1" applyAlignment="1">
      <alignment horizontal="center" vertical="center"/>
    </xf>
    <xf numFmtId="0" fontId="1" fillId="3" borderId="19" xfId="0" applyFont="1" applyFill="1" applyBorder="1" applyAlignment="1">
      <alignment horizontal="center" vertical="center"/>
    </xf>
    <xf numFmtId="0" fontId="16" fillId="6" borderId="13" xfId="0" applyFont="1" applyFill="1" applyBorder="1" applyAlignment="1">
      <alignment horizontal="center" wrapText="1"/>
    </xf>
    <xf numFmtId="0" fontId="16" fillId="6" borderId="14" xfId="0" applyFont="1" applyFill="1" applyBorder="1" applyAlignment="1">
      <alignment horizontal="center"/>
    </xf>
    <xf numFmtId="0" fontId="16" fillId="6" borderId="20" xfId="0" applyFont="1" applyFill="1" applyBorder="1" applyAlignment="1">
      <alignment horizontal="center"/>
    </xf>
    <xf numFmtId="0" fontId="0" fillId="0" borderId="23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3" borderId="65" xfId="0" applyFont="1" applyFill="1" applyBorder="1" applyAlignment="1">
      <alignment horizontal="center" vertical="center"/>
    </xf>
    <xf numFmtId="0" fontId="1" fillId="3" borderId="65" xfId="0" applyFont="1" applyFill="1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7" fillId="6" borderId="62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20" xfId="0" applyFont="1" applyFill="1" applyBorder="1" applyAlignment="1">
      <alignment horizontal="center" vertical="center"/>
    </xf>
    <xf numFmtId="0" fontId="2" fillId="3" borderId="20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 vertical="center"/>
    </xf>
    <xf numFmtId="0" fontId="3" fillId="5" borderId="59" xfId="0" applyFont="1" applyFill="1" applyBorder="1" applyAlignment="1">
      <alignment horizontal="center" vertical="center"/>
    </xf>
    <xf numFmtId="0" fontId="15" fillId="6" borderId="2" xfId="0" applyFont="1" applyFill="1" applyBorder="1" applyAlignment="1">
      <alignment horizontal="center" vertical="center" wrapText="1"/>
    </xf>
    <xf numFmtId="0" fontId="12" fillId="6" borderId="2" xfId="0" applyFont="1" applyFill="1" applyBorder="1" applyAlignment="1">
      <alignment horizontal="center" vertical="center"/>
    </xf>
    <xf numFmtId="0" fontId="17" fillId="6" borderId="60" xfId="0" applyFont="1" applyFill="1" applyBorder="1" applyAlignment="1">
      <alignment horizontal="center" vertical="center"/>
    </xf>
    <xf numFmtId="0" fontId="17" fillId="6" borderId="20" xfId="0" applyFont="1" applyFill="1" applyBorder="1" applyAlignment="1">
      <alignment horizontal="center" vertical="center"/>
    </xf>
    <xf numFmtId="0" fontId="2" fillId="3" borderId="20" xfId="0" applyFont="1" applyFill="1" applyBorder="1" applyAlignment="1">
      <alignment horizontal="center" vertical="center"/>
    </xf>
    <xf numFmtId="0" fontId="3" fillId="5" borderId="88" xfId="0" applyFont="1" applyFill="1" applyBorder="1" applyAlignment="1">
      <alignment horizontal="center" vertical="center"/>
    </xf>
    <xf numFmtId="0" fontId="3" fillId="5" borderId="89" xfId="0" applyFont="1" applyFill="1" applyBorder="1" applyAlignment="1">
      <alignment horizontal="center" vertical="center"/>
    </xf>
    <xf numFmtId="0" fontId="16" fillId="6" borderId="8" xfId="0" applyFont="1" applyFill="1" applyBorder="1" applyAlignment="1">
      <alignment horizontal="center"/>
    </xf>
    <xf numFmtId="0" fontId="16" fillId="6" borderId="7" xfId="0" applyFont="1" applyFill="1" applyBorder="1" applyAlignment="1">
      <alignment horizontal="center"/>
    </xf>
    <xf numFmtId="0" fontId="16" fillId="6" borderId="11" xfId="0" applyFont="1" applyFill="1" applyBorder="1" applyAlignment="1">
      <alignment horizontal="center"/>
    </xf>
    <xf numFmtId="0" fontId="0" fillId="5" borderId="29" xfId="0" applyFill="1" applyBorder="1" applyAlignment="1">
      <alignment horizontal="right"/>
    </xf>
    <xf numFmtId="0" fontId="0" fillId="5" borderId="31" xfId="0" applyFill="1" applyBorder="1" applyAlignment="1">
      <alignment horizontal="right"/>
    </xf>
    <xf numFmtId="0" fontId="0" fillId="5" borderId="10" xfId="0" applyFill="1" applyBorder="1" applyAlignment="1">
      <alignment horizontal="right"/>
    </xf>
    <xf numFmtId="0" fontId="0" fillId="5" borderId="5" xfId="0" applyFill="1" applyBorder="1" applyAlignment="1">
      <alignment horizontal="right"/>
    </xf>
    <xf numFmtId="0" fontId="0" fillId="5" borderId="9" xfId="0" applyFill="1" applyBorder="1" applyAlignment="1">
      <alignment horizontal="right"/>
    </xf>
    <xf numFmtId="0" fontId="0" fillId="5" borderId="6" xfId="0" applyFill="1" applyBorder="1" applyAlignment="1">
      <alignment horizontal="right"/>
    </xf>
    <xf numFmtId="0" fontId="2" fillId="3" borderId="56" xfId="0" applyFont="1" applyFill="1" applyBorder="1" applyAlignment="1">
      <alignment horizontal="center"/>
    </xf>
    <xf numFmtId="0" fontId="2" fillId="3" borderId="45" xfId="0" applyFont="1" applyFill="1" applyBorder="1" applyAlignment="1">
      <alignment horizontal="center"/>
    </xf>
    <xf numFmtId="0" fontId="2" fillId="3" borderId="43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5" borderId="51" xfId="0" applyFill="1" applyBorder="1" applyAlignment="1">
      <alignment horizontal="right"/>
    </xf>
    <xf numFmtId="0" fontId="0" fillId="5" borderId="40" xfId="0" applyFill="1" applyBorder="1" applyAlignment="1">
      <alignment horizontal="right"/>
    </xf>
    <xf numFmtId="0" fontId="0" fillId="5" borderId="49" xfId="0" applyFill="1" applyBorder="1" applyAlignment="1">
      <alignment horizontal="right"/>
    </xf>
    <xf numFmtId="0" fontId="0" fillId="5" borderId="37" xfId="0" applyFill="1" applyBorder="1" applyAlignment="1">
      <alignment horizontal="right"/>
    </xf>
    <xf numFmtId="0" fontId="0" fillId="5" borderId="53" xfId="0" applyFill="1" applyBorder="1" applyAlignment="1">
      <alignment horizontal="right"/>
    </xf>
    <xf numFmtId="0" fontId="0" fillId="5" borderId="54" xfId="0" applyFill="1" applyBorder="1" applyAlignment="1">
      <alignment horizontal="right"/>
    </xf>
    <xf numFmtId="0" fontId="0" fillId="5" borderId="47" xfId="0" applyFill="1" applyBorder="1" applyAlignment="1">
      <alignment horizontal="right"/>
    </xf>
    <xf numFmtId="0" fontId="0" fillId="5" borderId="1" xfId="0" applyFill="1" applyBorder="1" applyAlignment="1">
      <alignment horizontal="right"/>
    </xf>
    <xf numFmtId="0" fontId="3" fillId="3" borderId="3" xfId="0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14" fillId="6" borderId="3" xfId="0" applyFont="1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 textRotation="90" wrapText="1"/>
    </xf>
    <xf numFmtId="0" fontId="0" fillId="3" borderId="39" xfId="0" applyFill="1" applyBorder="1" applyAlignment="1">
      <alignment horizontal="center" vertical="center" textRotation="90" wrapText="1"/>
    </xf>
    <xf numFmtId="0" fontId="0" fillId="3" borderId="15" xfId="0" applyFill="1" applyBorder="1" applyAlignment="1">
      <alignment horizontal="center" vertical="center" textRotation="90" wrapText="1"/>
    </xf>
    <xf numFmtId="0" fontId="0" fillId="5" borderId="48" xfId="0" applyFill="1" applyBorder="1" applyAlignment="1">
      <alignment horizontal="right"/>
    </xf>
    <xf numFmtId="0" fontId="0" fillId="5" borderId="32" xfId="0" applyFill="1" applyBorder="1" applyAlignment="1">
      <alignment horizontal="right"/>
    </xf>
    <xf numFmtId="0" fontId="0" fillId="4" borderId="51" xfId="0" applyFill="1" applyBorder="1" applyAlignment="1">
      <alignment horizontal="center"/>
    </xf>
    <xf numFmtId="0" fontId="0" fillId="4" borderId="40" xfId="0" applyFill="1" applyBorder="1" applyAlignment="1">
      <alignment horizontal="center"/>
    </xf>
    <xf numFmtId="0" fontId="0" fillId="4" borderId="50" xfId="0" applyFill="1" applyBorder="1" applyAlignment="1">
      <alignment horizontal="center"/>
    </xf>
    <xf numFmtId="0" fontId="0" fillId="4" borderId="46" xfId="0" applyFill="1" applyBorder="1" applyAlignment="1">
      <alignment horizontal="center"/>
    </xf>
    <xf numFmtId="0" fontId="0" fillId="4" borderId="7" xfId="0" applyFill="1" applyBorder="1" applyAlignment="1">
      <alignment horizontal="center"/>
    </xf>
    <xf numFmtId="0" fontId="0" fillId="4" borderId="11" xfId="0" applyFill="1" applyBorder="1" applyAlignment="1">
      <alignment horizontal="center"/>
    </xf>
    <xf numFmtId="0" fontId="0" fillId="5" borderId="4" xfId="0" applyFill="1" applyBorder="1" applyAlignment="1">
      <alignment horizontal="right"/>
    </xf>
    <xf numFmtId="0" fontId="0" fillId="5" borderId="0" xfId="0" applyFill="1" applyAlignment="1">
      <alignment horizontal="right"/>
    </xf>
    <xf numFmtId="0" fontId="0" fillId="3" borderId="77" xfId="0" applyFill="1" applyBorder="1" applyAlignment="1">
      <alignment horizontal="right"/>
    </xf>
    <xf numFmtId="0" fontId="0" fillId="3" borderId="76" xfId="0" applyFill="1" applyBorder="1" applyAlignment="1">
      <alignment horizontal="right"/>
    </xf>
    <xf numFmtId="0" fontId="0" fillId="5" borderId="0" xfId="0" applyFill="1" applyAlignment="1">
      <alignment horizontal="left" vertical="center" wrapText="1"/>
    </xf>
    <xf numFmtId="0" fontId="0" fillId="5" borderId="0" xfId="0" applyFill="1" applyAlignment="1">
      <alignment horizontal="center" vertical="center" wrapText="1"/>
    </xf>
    <xf numFmtId="0" fontId="17" fillId="6" borderId="1" xfId="0" applyFont="1" applyFill="1" applyBorder="1" applyAlignment="1">
      <alignment horizontal="center" vertical="center"/>
    </xf>
    <xf numFmtId="0" fontId="17" fillId="6" borderId="12" xfId="0" applyFont="1" applyFill="1" applyBorder="1" applyAlignment="1">
      <alignment horizontal="center" vertical="center"/>
    </xf>
    <xf numFmtId="10" fontId="0" fillId="7" borderId="33" xfId="0" applyNumberFormat="1" applyFill="1" applyBorder="1"/>
    <xf numFmtId="10" fontId="0" fillId="7" borderId="38" xfId="0" applyNumberFormat="1" applyFill="1" applyBorder="1"/>
    <xf numFmtId="10" fontId="0" fillId="7" borderId="52" xfId="0" applyNumberFormat="1" applyFill="1" applyBorder="1"/>
    <xf numFmtId="10" fontId="0" fillId="7" borderId="12" xfId="0" applyNumberFormat="1" applyFill="1" applyBorder="1"/>
    <xf numFmtId="0" fontId="13" fillId="3" borderId="42" xfId="0" applyFont="1" applyFill="1" applyBorder="1" applyAlignment="1">
      <alignment vertical="top" wrapText="1"/>
    </xf>
    <xf numFmtId="0" fontId="29" fillId="7" borderId="13" xfId="0" applyFont="1" applyFill="1" applyBorder="1" applyAlignment="1">
      <alignment horizontal="center"/>
    </xf>
    <xf numFmtId="0" fontId="29" fillId="7" borderId="14" xfId="0" applyFont="1" applyFill="1" applyBorder="1" applyAlignment="1">
      <alignment horizontal="center"/>
    </xf>
    <xf numFmtId="0" fontId="29" fillId="7" borderId="20" xfId="0" applyFont="1" applyFill="1" applyBorder="1" applyAlignment="1">
      <alignment horizontal="center"/>
    </xf>
    <xf numFmtId="9" fontId="0" fillId="7" borderId="28" xfId="0" applyNumberFormat="1" applyFill="1" applyBorder="1" applyAlignment="1">
      <alignment horizontal="center"/>
    </xf>
    <xf numFmtId="9" fontId="0" fillId="7" borderId="19" xfId="0" applyNumberFormat="1" applyFill="1" applyBorder="1" applyAlignment="1">
      <alignment horizontal="center"/>
    </xf>
  </cellXfs>
  <cellStyles count="4">
    <cellStyle name="Hyperlink" xfId="1" builtinId="8"/>
    <cellStyle name="Komma" xfId="2" builtinId="3"/>
    <cellStyle name="Procent" xfId="3" builtinId="5"/>
    <cellStyle name="Standaard" xfId="0" builtinId="0"/>
  </cellStyles>
  <dxfs count="14">
    <dxf>
      <fill>
        <patternFill>
          <bgColor rgb="FFC00000"/>
        </patternFill>
      </fill>
    </dxf>
    <dxf>
      <fill>
        <patternFill>
          <bgColor theme="5"/>
        </patternFill>
      </fill>
    </dxf>
    <dxf>
      <fill>
        <patternFill>
          <bgColor rgb="FFC00000"/>
        </patternFill>
      </fill>
    </dxf>
    <dxf>
      <fill>
        <patternFill>
          <bgColor theme="5"/>
        </patternFill>
      </fill>
    </dxf>
    <dxf>
      <fill>
        <patternFill>
          <bgColor rgb="FFC00000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theme="5"/>
        </patternFill>
      </fill>
    </dxf>
    <dxf>
      <fill>
        <patternFill>
          <bgColor rgb="FFC00000"/>
        </patternFill>
      </fill>
    </dxf>
    <dxf>
      <fill>
        <patternFill>
          <bgColor theme="5"/>
        </patternFill>
      </fill>
    </dxf>
    <dxf>
      <fill>
        <patternFill>
          <bgColor rgb="FFC00000"/>
        </patternFill>
      </fill>
    </dxf>
    <dxf>
      <fill>
        <patternFill>
          <bgColor theme="5"/>
        </patternFill>
      </fill>
    </dxf>
  </dxfs>
  <tableStyles count="0" defaultTableStyle="TableStyleMedium2" defaultPivotStyle="PivotStyleLight16"/>
  <colors>
    <mruColors>
      <color rgb="FFEEECE2"/>
      <color rgb="FFCC3300"/>
      <color rgb="FFFFFF66"/>
      <color rgb="FFFF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18" Type="http://schemas.openxmlformats.org/officeDocument/2006/relationships/customXml" Target="../customXml/item5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17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NL" sz="1200" b="1"/>
              <a:t>CO2 footprint (ton CO2eq/jr</a:t>
            </a:r>
            <a:r>
              <a:rPr lang="nl-NL" sz="1200" b="1" baseline="0"/>
              <a:t>, gemiddeld)</a:t>
            </a:r>
            <a:r>
              <a:rPr lang="nl-NL" sz="1200" b="1"/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Resultaten!$B$4</c:f>
              <c:strCache>
                <c:ptCount val="1"/>
                <c:pt idx="0">
                  <c:v>CO2 footprint
(incl maatregelen)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  <a:effectLst/>
          </c:spPr>
          <c:invertIfNegative val="0"/>
          <c:cat>
            <c:numRef>
              <c:f>Resultaten!$A$5:$A$11</c:f>
              <c:numCache>
                <c:formatCode>0</c:formatCode>
                <c:ptCount val="7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</c:numCache>
            </c:numRef>
          </c:cat>
          <c:val>
            <c:numRef>
              <c:f>Resultaten!$B$5:$B$11</c:f>
              <c:numCache>
                <c:formatCode>#,##0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81-41D5-9D0D-08CA18AA3F7C}"/>
            </c:ext>
          </c:extLst>
        </c:ser>
        <c:ser>
          <c:idx val="1"/>
          <c:order val="1"/>
          <c:tx>
            <c:strRef>
              <c:f>Resultaten!$H$4</c:f>
              <c:strCache>
                <c:ptCount val="1"/>
                <c:pt idx="0">
                  <c:v>CO2 footprint
(doelstelling)</c:v>
                </c:pt>
              </c:strCache>
            </c:strRef>
          </c:tx>
          <c:spPr>
            <a:solidFill>
              <a:schemeClr val="bg2"/>
            </a:solidFill>
            <a:ln>
              <a:noFill/>
            </a:ln>
            <a:effectLst/>
          </c:spPr>
          <c:invertIfNegative val="0"/>
          <c:cat>
            <c:numRef>
              <c:f>Resultaten!$A$5:$A$11</c:f>
              <c:numCache>
                <c:formatCode>0</c:formatCode>
                <c:ptCount val="7"/>
                <c:pt idx="0">
                  <c:v>2024</c:v>
                </c:pt>
                <c:pt idx="1">
                  <c:v>2025</c:v>
                </c:pt>
                <c:pt idx="2">
                  <c:v>2026</c:v>
                </c:pt>
                <c:pt idx="3">
                  <c:v>2027</c:v>
                </c:pt>
                <c:pt idx="4">
                  <c:v>2028</c:v>
                </c:pt>
                <c:pt idx="5">
                  <c:v>2029</c:v>
                </c:pt>
                <c:pt idx="6">
                  <c:v>2030</c:v>
                </c:pt>
              </c:numCache>
            </c:numRef>
          </c:cat>
          <c:val>
            <c:numRef>
              <c:f>Resultaten!$H$5:$H$11</c:f>
              <c:numCache>
                <c:formatCode>_ * #,##0_ ;_ * \-#,##0_ ;_ * "-"??_ ;_ @_ 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E81-41D5-9D0D-08CA18AA3F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69732152"/>
        <c:axId val="969729272"/>
      </c:barChart>
      <c:catAx>
        <c:axId val="969732152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969729272"/>
        <c:crosses val="autoZero"/>
        <c:auto val="1"/>
        <c:lblAlgn val="ctr"/>
        <c:lblOffset val="100"/>
        <c:noMultiLvlLbl val="0"/>
      </c:catAx>
      <c:valAx>
        <c:axId val="969729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9697321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721</xdr:colOff>
      <xdr:row>3</xdr:row>
      <xdr:rowOff>674401</xdr:rowOff>
    </xdr:from>
    <xdr:to>
      <xdr:col>8</xdr:col>
      <xdr:colOff>1648085</xdr:colOff>
      <xdr:row>8</xdr:row>
      <xdr:rowOff>367552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D3DCF312-5486-6570-50D3-41809D1C196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b="10816"/>
        <a:stretch>
          <a:fillRect/>
        </a:stretch>
      </xdr:blipFill>
      <xdr:spPr>
        <a:xfrm>
          <a:off x="6325321" y="1711893"/>
          <a:ext cx="5480810" cy="1920536"/>
        </a:xfrm>
        <a:prstGeom prst="rect">
          <a:avLst/>
        </a:prstGeom>
      </xdr:spPr>
    </xdr:pic>
    <xdr:clientData/>
  </xdr:twoCellAnchor>
  <xdr:twoCellAnchor editAs="oneCell">
    <xdr:from>
      <xdr:col>8</xdr:col>
      <xdr:colOff>72812</xdr:colOff>
      <xdr:row>3</xdr:row>
      <xdr:rowOff>142330</xdr:rowOff>
    </xdr:from>
    <xdr:to>
      <xdr:col>8</xdr:col>
      <xdr:colOff>674570</xdr:colOff>
      <xdr:row>3</xdr:row>
      <xdr:rowOff>627561</xdr:rowOff>
    </xdr:to>
    <xdr:pic>
      <xdr:nvPicPr>
        <xdr:cNvPr id="4" name="Afbeelding 3">
          <a:extLst>
            <a:ext uri="{FF2B5EF4-FFF2-40B4-BE49-F238E27FC236}">
              <a16:creationId xmlns:a16="http://schemas.microsoft.com/office/drawing/2014/main" id="{5FFA912F-16EF-041E-14B8-D4EEB4477B8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78250" t="15035" r="17548" b="75568"/>
        <a:stretch/>
      </xdr:blipFill>
      <xdr:spPr>
        <a:xfrm>
          <a:off x="10230858" y="1179822"/>
          <a:ext cx="601758" cy="485231"/>
        </a:xfrm>
        <a:prstGeom prst="rect">
          <a:avLst/>
        </a:prstGeom>
      </xdr:spPr>
    </xdr:pic>
    <xdr:clientData/>
  </xdr:twoCellAnchor>
  <xdr:twoCellAnchor editAs="oneCell">
    <xdr:from>
      <xdr:col>6</xdr:col>
      <xdr:colOff>0</xdr:colOff>
      <xdr:row>10</xdr:row>
      <xdr:rowOff>17145</xdr:rowOff>
    </xdr:from>
    <xdr:to>
      <xdr:col>8</xdr:col>
      <xdr:colOff>1666771</xdr:colOff>
      <xdr:row>16</xdr:row>
      <xdr:rowOff>361950</xdr:rowOff>
    </xdr:to>
    <xdr:pic>
      <xdr:nvPicPr>
        <xdr:cNvPr id="18" name="Afbeelding 17">
          <a:extLst>
            <a:ext uri="{FF2B5EF4-FFF2-40B4-BE49-F238E27FC236}">
              <a16:creationId xmlns:a16="http://schemas.microsoft.com/office/drawing/2014/main" id="{5A784130-D45E-4443-A06E-31EFB8A16A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29235" y="5709733"/>
          <a:ext cx="5484339" cy="2626995"/>
        </a:xfrm>
        <a:prstGeom prst="rect">
          <a:avLst/>
        </a:prstGeom>
      </xdr:spPr>
    </xdr:pic>
    <xdr:clientData/>
  </xdr:twoCellAnchor>
  <xdr:twoCellAnchor>
    <xdr:from>
      <xdr:col>6</xdr:col>
      <xdr:colOff>1977390</xdr:colOff>
      <xdr:row>16</xdr:row>
      <xdr:rowOff>133350</xdr:rowOff>
    </xdr:from>
    <xdr:to>
      <xdr:col>7</xdr:col>
      <xdr:colOff>121920</xdr:colOff>
      <xdr:row>16</xdr:row>
      <xdr:rowOff>377190</xdr:rowOff>
    </xdr:to>
    <xdr:sp macro="" textlink="">
      <xdr:nvSpPr>
        <xdr:cNvPr id="8" name="Rechthoek 7">
          <a:extLst>
            <a:ext uri="{FF2B5EF4-FFF2-40B4-BE49-F238E27FC236}">
              <a16:creationId xmlns:a16="http://schemas.microsoft.com/office/drawing/2014/main" id="{B09AEAF2-5536-25F0-DBA5-F25BF0BE6A06}"/>
            </a:ext>
          </a:extLst>
        </xdr:cNvPr>
        <xdr:cNvSpPr/>
      </xdr:nvSpPr>
      <xdr:spPr>
        <a:xfrm>
          <a:off x="19284315" y="8391525"/>
          <a:ext cx="982980" cy="243840"/>
        </a:xfrm>
        <a:prstGeom prst="rect">
          <a:avLst/>
        </a:prstGeom>
        <a:noFill/>
        <a:ln w="57150">
          <a:solidFill>
            <a:schemeClr val="tx2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NL" sz="1100"/>
        </a:p>
      </xdr:txBody>
    </xdr:sp>
    <xdr:clientData/>
  </xdr:twoCellAnchor>
  <xdr:twoCellAnchor>
    <xdr:from>
      <xdr:col>7</xdr:col>
      <xdr:colOff>741772</xdr:colOff>
      <xdr:row>3</xdr:row>
      <xdr:rowOff>375138</xdr:rowOff>
    </xdr:from>
    <xdr:to>
      <xdr:col>8</xdr:col>
      <xdr:colOff>1729150</xdr:colOff>
      <xdr:row>5</xdr:row>
      <xdr:rowOff>14869</xdr:rowOff>
    </xdr:to>
    <xdr:sp macro="" textlink="">
      <xdr:nvSpPr>
        <xdr:cNvPr id="28" name="Boog 27">
          <a:extLst>
            <a:ext uri="{FF2B5EF4-FFF2-40B4-BE49-F238E27FC236}">
              <a16:creationId xmlns:a16="http://schemas.microsoft.com/office/drawing/2014/main" id="{86F9673F-64CE-39BB-8D59-E161439F75DF}"/>
            </a:ext>
          </a:extLst>
        </xdr:cNvPr>
        <xdr:cNvSpPr/>
      </xdr:nvSpPr>
      <xdr:spPr>
        <a:xfrm>
          <a:off x="9909218" y="1412630"/>
          <a:ext cx="1977978" cy="724116"/>
        </a:xfrm>
        <a:prstGeom prst="arc">
          <a:avLst>
            <a:gd name="adj1" fmla="val 15511108"/>
            <a:gd name="adj2" fmla="val 5972806"/>
          </a:avLst>
        </a:prstGeom>
        <a:ln w="38100">
          <a:solidFill>
            <a:schemeClr val="tx2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l"/>
          <a:endParaRPr lang="nl-NL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1480185</xdr:colOff>
      <xdr:row>0</xdr:row>
      <xdr:rowOff>53340</xdr:rowOff>
    </xdr:from>
    <xdr:to>
      <xdr:col>2</xdr:col>
      <xdr:colOff>1829435</xdr:colOff>
      <xdr:row>1</xdr:row>
      <xdr:rowOff>102026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B9F10AA4-2278-4F09-BDA7-5D056A00DF0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78250" t="15035" r="17548" b="75568"/>
        <a:stretch/>
      </xdr:blipFill>
      <xdr:spPr>
        <a:xfrm>
          <a:off x="5457825" y="53340"/>
          <a:ext cx="349250" cy="27728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330655</xdr:colOff>
      <xdr:row>10</xdr:row>
      <xdr:rowOff>106667</xdr:rowOff>
    </xdr:from>
    <xdr:to>
      <xdr:col>15</xdr:col>
      <xdr:colOff>445607</xdr:colOff>
      <xdr:row>16</xdr:row>
      <xdr:rowOff>143416</xdr:rowOff>
    </xdr:to>
    <xdr:sp macro="" textlink="">
      <xdr:nvSpPr>
        <xdr:cNvPr id="10" name="Boog 9">
          <a:extLst>
            <a:ext uri="{FF2B5EF4-FFF2-40B4-BE49-F238E27FC236}">
              <a16:creationId xmlns:a16="http://schemas.microsoft.com/office/drawing/2014/main" id="{45B717F6-2D84-B611-5D4E-B8ED9B5712C5}"/>
            </a:ext>
          </a:extLst>
        </xdr:cNvPr>
        <xdr:cNvSpPr/>
      </xdr:nvSpPr>
      <xdr:spPr>
        <a:xfrm rot="3597623" flipH="1">
          <a:off x="12514821" y="2980283"/>
          <a:ext cx="1268097" cy="1395996"/>
        </a:xfrm>
        <a:prstGeom prst="arc">
          <a:avLst>
            <a:gd name="adj1" fmla="val 16584668"/>
            <a:gd name="adj2" fmla="val 0"/>
          </a:avLst>
        </a:prstGeom>
        <a:ln w="28575">
          <a:solidFill>
            <a:schemeClr val="tx2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l"/>
          <a:endParaRPr lang="nl-NL" sz="1100"/>
        </a:p>
      </xdr:txBody>
    </xdr:sp>
    <xdr:clientData/>
  </xdr:twoCellAnchor>
  <xdr:twoCellAnchor>
    <xdr:from>
      <xdr:col>6</xdr:col>
      <xdr:colOff>1104923</xdr:colOff>
      <xdr:row>19</xdr:row>
      <xdr:rowOff>164630</xdr:rowOff>
    </xdr:from>
    <xdr:to>
      <xdr:col>7</xdr:col>
      <xdr:colOff>582843</xdr:colOff>
      <xdr:row>26</xdr:row>
      <xdr:rowOff>54703</xdr:rowOff>
    </xdr:to>
    <xdr:sp macro="" textlink="">
      <xdr:nvSpPr>
        <xdr:cNvPr id="14" name="Boog 13">
          <a:extLst>
            <a:ext uri="{FF2B5EF4-FFF2-40B4-BE49-F238E27FC236}">
              <a16:creationId xmlns:a16="http://schemas.microsoft.com/office/drawing/2014/main" id="{7FF2C632-D693-4270-CB3C-7AC300971A14}"/>
            </a:ext>
          </a:extLst>
        </xdr:cNvPr>
        <xdr:cNvSpPr/>
      </xdr:nvSpPr>
      <xdr:spPr>
        <a:xfrm rot="10156169">
          <a:off x="7438358" y="4946456"/>
          <a:ext cx="1421572" cy="1281551"/>
        </a:xfrm>
        <a:prstGeom prst="arc">
          <a:avLst/>
        </a:prstGeom>
        <a:ln w="28575">
          <a:solidFill>
            <a:schemeClr val="tx2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l"/>
          <a:endParaRPr lang="nl-NL" sz="1100"/>
        </a:p>
      </xdr:txBody>
    </xdr:sp>
    <xdr:clientData/>
  </xdr:twoCellAnchor>
  <xdr:twoCellAnchor>
    <xdr:from>
      <xdr:col>13</xdr:col>
      <xdr:colOff>541011</xdr:colOff>
      <xdr:row>1</xdr:row>
      <xdr:rowOff>44440</xdr:rowOff>
    </xdr:from>
    <xdr:to>
      <xdr:col>15</xdr:col>
      <xdr:colOff>103419</xdr:colOff>
      <xdr:row>3</xdr:row>
      <xdr:rowOff>104317</xdr:rowOff>
    </xdr:to>
    <xdr:sp macro="" textlink="">
      <xdr:nvSpPr>
        <xdr:cNvPr id="3" name="Boog 2">
          <a:extLst>
            <a:ext uri="{FF2B5EF4-FFF2-40B4-BE49-F238E27FC236}">
              <a16:creationId xmlns:a16="http://schemas.microsoft.com/office/drawing/2014/main" id="{5CDB3E50-EDC9-43D6-AAC9-606AACE72FCF}"/>
            </a:ext>
          </a:extLst>
        </xdr:cNvPr>
        <xdr:cNvSpPr/>
      </xdr:nvSpPr>
      <xdr:spPr>
        <a:xfrm rot="3080679" flipH="1">
          <a:off x="12398689" y="500240"/>
          <a:ext cx="1368529" cy="843452"/>
        </a:xfrm>
        <a:prstGeom prst="arc">
          <a:avLst>
            <a:gd name="adj1" fmla="val 16584668"/>
            <a:gd name="adj2" fmla="val 21008828"/>
          </a:avLst>
        </a:prstGeom>
        <a:ln w="28575">
          <a:solidFill>
            <a:schemeClr val="tx2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l"/>
          <a:endParaRPr lang="nl-NL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473479</xdr:colOff>
      <xdr:row>11</xdr:row>
      <xdr:rowOff>169146</xdr:rowOff>
    </xdr:from>
    <xdr:to>
      <xdr:col>16</xdr:col>
      <xdr:colOff>403305</xdr:colOff>
      <xdr:row>27</xdr:row>
      <xdr:rowOff>65622</xdr:rowOff>
    </xdr:to>
    <xdr:sp macro="" textlink="">
      <xdr:nvSpPr>
        <xdr:cNvPr id="5" name="Boog 4">
          <a:extLst>
            <a:ext uri="{FF2B5EF4-FFF2-40B4-BE49-F238E27FC236}">
              <a16:creationId xmlns:a16="http://schemas.microsoft.com/office/drawing/2014/main" id="{2193BC26-C3B2-4C17-976C-53A5F52B8299}"/>
            </a:ext>
          </a:extLst>
        </xdr:cNvPr>
        <xdr:cNvSpPr/>
      </xdr:nvSpPr>
      <xdr:spPr>
        <a:xfrm rot="20799867" flipH="1" flipV="1">
          <a:off x="8169679" y="1988421"/>
          <a:ext cx="1815776" cy="2801601"/>
        </a:xfrm>
        <a:prstGeom prst="arc">
          <a:avLst>
            <a:gd name="adj1" fmla="val 12708606"/>
            <a:gd name="adj2" fmla="val 17141531"/>
          </a:avLst>
        </a:prstGeom>
        <a:ln w="28575">
          <a:solidFill>
            <a:schemeClr val="tx2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l"/>
          <a:endParaRPr lang="nl-NL" sz="1100"/>
        </a:p>
      </xdr:txBody>
    </xdr:sp>
    <xdr:clientData/>
  </xdr:twoCellAnchor>
  <xdr:twoCellAnchor>
    <xdr:from>
      <xdr:col>13</xdr:col>
      <xdr:colOff>592198</xdr:colOff>
      <xdr:row>11</xdr:row>
      <xdr:rowOff>187</xdr:rowOff>
    </xdr:from>
    <xdr:to>
      <xdr:col>18</xdr:col>
      <xdr:colOff>426789</xdr:colOff>
      <xdr:row>28</xdr:row>
      <xdr:rowOff>48076</xdr:rowOff>
    </xdr:to>
    <xdr:sp macro="" textlink="">
      <xdr:nvSpPr>
        <xdr:cNvPr id="6" name="Boog 5">
          <a:extLst>
            <a:ext uri="{FF2B5EF4-FFF2-40B4-BE49-F238E27FC236}">
              <a16:creationId xmlns:a16="http://schemas.microsoft.com/office/drawing/2014/main" id="{E3A1C580-F555-46B0-8978-F0520E1B7FD2}"/>
            </a:ext>
          </a:extLst>
        </xdr:cNvPr>
        <xdr:cNvSpPr/>
      </xdr:nvSpPr>
      <xdr:spPr>
        <a:xfrm rot="20799867" flipH="1" flipV="1">
          <a:off x="8291711" y="1828987"/>
          <a:ext cx="3121130" cy="3208532"/>
        </a:xfrm>
        <a:prstGeom prst="arc">
          <a:avLst>
            <a:gd name="adj1" fmla="val 10563892"/>
            <a:gd name="adj2" fmla="val 18886055"/>
          </a:avLst>
        </a:prstGeom>
        <a:ln w="28575">
          <a:solidFill>
            <a:schemeClr val="tx2"/>
          </a:solidFill>
          <a:tailEnd type="triangle"/>
        </a:ln>
        <a:effectLst/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l"/>
          <a:endParaRPr lang="nl-NL" sz="1100"/>
        </a:p>
      </xdr:txBody>
    </xdr:sp>
    <xdr:clientData/>
  </xdr:twoCellAnchor>
  <xdr:twoCellAnchor>
    <xdr:from>
      <xdr:col>14</xdr:col>
      <xdr:colOff>422668</xdr:colOff>
      <xdr:row>17</xdr:row>
      <xdr:rowOff>129938</xdr:rowOff>
    </xdr:from>
    <xdr:to>
      <xdr:col>16</xdr:col>
      <xdr:colOff>494329</xdr:colOff>
      <xdr:row>24</xdr:row>
      <xdr:rowOff>135272</xdr:rowOff>
    </xdr:to>
    <xdr:sp macro="" textlink="">
      <xdr:nvSpPr>
        <xdr:cNvPr id="2" name="Boog 1">
          <a:extLst>
            <a:ext uri="{FF2B5EF4-FFF2-40B4-BE49-F238E27FC236}">
              <a16:creationId xmlns:a16="http://schemas.microsoft.com/office/drawing/2014/main" id="{4AA726DA-87D5-4A5D-A3CB-745315545395}"/>
            </a:ext>
          </a:extLst>
        </xdr:cNvPr>
        <xdr:cNvSpPr/>
      </xdr:nvSpPr>
      <xdr:spPr>
        <a:xfrm rot="800133" flipH="1">
          <a:off x="8747518" y="3035063"/>
          <a:ext cx="1328961" cy="1272159"/>
        </a:xfrm>
        <a:prstGeom prst="arc">
          <a:avLst>
            <a:gd name="adj1" fmla="val 13216696"/>
            <a:gd name="adj2" fmla="val 19188031"/>
          </a:avLst>
        </a:prstGeom>
        <a:ln w="28575">
          <a:solidFill>
            <a:schemeClr val="tx2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l"/>
          <a:endParaRPr lang="nl-NL" sz="1100"/>
        </a:p>
      </xdr:txBody>
    </xdr:sp>
    <xdr:clientData/>
  </xdr:twoCellAnchor>
  <xdr:twoCellAnchor>
    <xdr:from>
      <xdr:col>14</xdr:col>
      <xdr:colOff>340085</xdr:colOff>
      <xdr:row>11</xdr:row>
      <xdr:rowOff>152080</xdr:rowOff>
    </xdr:from>
    <xdr:to>
      <xdr:col>17</xdr:col>
      <xdr:colOff>342092</xdr:colOff>
      <xdr:row>20</xdr:row>
      <xdr:rowOff>134853</xdr:rowOff>
    </xdr:to>
    <xdr:sp macro="" textlink="">
      <xdr:nvSpPr>
        <xdr:cNvPr id="3" name="Boog 2">
          <a:extLst>
            <a:ext uri="{FF2B5EF4-FFF2-40B4-BE49-F238E27FC236}">
              <a16:creationId xmlns:a16="http://schemas.microsoft.com/office/drawing/2014/main" id="{3C1408A0-4431-456C-B053-ECC85580BF02}"/>
            </a:ext>
          </a:extLst>
        </xdr:cNvPr>
        <xdr:cNvSpPr/>
      </xdr:nvSpPr>
      <xdr:spPr>
        <a:xfrm rot="448415" flipH="1">
          <a:off x="8896020" y="1974254"/>
          <a:ext cx="2072659" cy="1622729"/>
        </a:xfrm>
        <a:prstGeom prst="arc">
          <a:avLst>
            <a:gd name="adj1" fmla="val 13723053"/>
            <a:gd name="adj2" fmla="val 19323374"/>
          </a:avLst>
        </a:prstGeom>
        <a:ln w="28575">
          <a:solidFill>
            <a:schemeClr val="tx2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l"/>
          <a:endParaRPr lang="nl-NL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56523</xdr:rowOff>
    </xdr:from>
    <xdr:to>
      <xdr:col>5</xdr:col>
      <xdr:colOff>876788</xdr:colOff>
      <xdr:row>33</xdr:row>
      <xdr:rowOff>26278</xdr:rowOff>
    </xdr:to>
    <xdr:graphicFrame macro="">
      <xdr:nvGraphicFramePr>
        <xdr:cNvPr id="7" name="Grafiek 6">
          <a:extLst>
            <a:ext uri="{FF2B5EF4-FFF2-40B4-BE49-F238E27FC236}">
              <a16:creationId xmlns:a16="http://schemas.microsoft.com/office/drawing/2014/main" id="{FFECE32F-36FA-EE06-AF97-24F42074247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320442</xdr:colOff>
      <xdr:row>6</xdr:row>
      <xdr:rowOff>59369</xdr:rowOff>
    </xdr:from>
    <xdr:to>
      <xdr:col>12</xdr:col>
      <xdr:colOff>137159</xdr:colOff>
      <xdr:row>13</xdr:row>
      <xdr:rowOff>60417</xdr:rowOff>
    </xdr:to>
    <xdr:sp macro="" textlink="">
      <xdr:nvSpPr>
        <xdr:cNvPr id="2" name="Boog 1">
          <a:extLst>
            <a:ext uri="{FF2B5EF4-FFF2-40B4-BE49-F238E27FC236}">
              <a16:creationId xmlns:a16="http://schemas.microsoft.com/office/drawing/2014/main" id="{A001D08C-DF44-4737-8D9A-44F9D412C9ED}"/>
            </a:ext>
          </a:extLst>
        </xdr:cNvPr>
        <xdr:cNvSpPr/>
      </xdr:nvSpPr>
      <xdr:spPr>
        <a:xfrm rot="10800000">
          <a:off x="9378717" y="1535744"/>
          <a:ext cx="1664567" cy="1277398"/>
        </a:xfrm>
        <a:prstGeom prst="arc">
          <a:avLst>
            <a:gd name="adj1" fmla="val 16156570"/>
            <a:gd name="adj2" fmla="val 20370913"/>
          </a:avLst>
        </a:prstGeom>
        <a:ln w="28575">
          <a:solidFill>
            <a:schemeClr val="tx2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l"/>
          <a:endParaRPr lang="nl-NL" sz="1100"/>
        </a:p>
      </xdr:txBody>
    </xdr:sp>
    <xdr:clientData/>
  </xdr:twoCellAnchor>
</xdr:wsDr>
</file>

<file path=xl/theme/theme1.xml><?xml version="1.0" encoding="utf-8"?>
<a:theme xmlns:a="http://schemas.openxmlformats.org/drawingml/2006/main" name="Kantoorthema">
  <a:themeElements>
    <a:clrScheme name="Groengeel">
      <a:dk1>
        <a:sysClr val="windowText" lastClr="000000"/>
      </a:dk1>
      <a:lt1>
        <a:sysClr val="window" lastClr="FFFFFF"/>
      </a:lt1>
      <a:dk2>
        <a:srgbClr val="455F51"/>
      </a:dk2>
      <a:lt2>
        <a:srgbClr val="E2DFCC"/>
      </a:lt2>
      <a:accent1>
        <a:srgbClr val="99CB38"/>
      </a:accent1>
      <a:accent2>
        <a:srgbClr val="63A537"/>
      </a:accent2>
      <a:accent3>
        <a:srgbClr val="37A76F"/>
      </a:accent3>
      <a:accent4>
        <a:srgbClr val="44C1A3"/>
      </a:accent4>
      <a:accent5>
        <a:srgbClr val="4EB3CF"/>
      </a:accent5>
      <a:accent6>
        <a:srgbClr val="51C3F9"/>
      </a:accent6>
      <a:hlink>
        <a:srgbClr val="EE7B08"/>
      </a:hlink>
      <a:folHlink>
        <a:srgbClr val="977B2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app.powerbi.com/view?r=eyJrIjoiNjBmMmZlOWYtMGI2MS00NjdhLWFjZjMtZGM4ZTRlYzJkNTY5IiwidCI6IjQ5Zjk0M2VmLTNjZTItNDJkMi1iNTI5LWVhMzc3NDFhNjE3YiIsImMiOjh9" TargetMode="External"/><Relationship Id="rId1" Type="http://schemas.openxmlformats.org/officeDocument/2006/relationships/hyperlink" Target="https://app.powerbi.com/view?r=eyJrIjoiNjBmMmZlOWYtMGI2MS00NjdhLWFjZjMtZGM4ZTRlYzJkNTY5IiwidCI6IjQ5Zjk0M2VmLTNjZTItNDJkMi1iNTI5LWVhMzc3NDFhNjE3YiIsImMiOjh9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EB656B-DA9E-4F8B-A38E-A4F76DA97311}">
  <dimension ref="A1:AD30"/>
  <sheetViews>
    <sheetView showGridLines="0" tabSelected="1" zoomScale="87" zoomScaleNormal="130" workbookViewId="0">
      <selection activeCell="D6" sqref="D6"/>
    </sheetView>
  </sheetViews>
  <sheetFormatPr defaultRowHeight="14.5" x14ac:dyDescent="0.35"/>
  <cols>
    <col min="4" max="4" width="44.453125" customWidth="1"/>
    <col min="6" max="6" width="12.1796875" customWidth="1"/>
    <col min="7" max="7" width="41.453125" customWidth="1"/>
    <col min="8" max="8" width="14.453125" customWidth="1"/>
    <col min="9" max="9" width="31.90625" customWidth="1"/>
  </cols>
  <sheetData>
    <row r="1" spans="1:30" ht="34.5" x14ac:dyDescent="0.35">
      <c r="A1" s="181" t="s">
        <v>0</v>
      </c>
      <c r="B1" s="181"/>
      <c r="C1" s="181"/>
      <c r="D1" s="181"/>
      <c r="F1" s="181" t="s">
        <v>1</v>
      </c>
      <c r="G1" s="181"/>
      <c r="H1" s="181"/>
      <c r="I1" s="181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  <c r="AD1" s="112"/>
    </row>
    <row r="2" spans="1:30" ht="14.5" customHeight="1" x14ac:dyDescent="0.35">
      <c r="A2" s="185" t="s">
        <v>225</v>
      </c>
      <c r="B2" s="185"/>
      <c r="C2" s="185"/>
      <c r="D2" s="185"/>
      <c r="F2" s="139" t="s">
        <v>2</v>
      </c>
      <c r="G2" s="140" t="s">
        <v>218</v>
      </c>
      <c r="H2" s="184" t="s">
        <v>222</v>
      </c>
      <c r="I2" s="184"/>
      <c r="J2" t="s">
        <v>3</v>
      </c>
    </row>
    <row r="3" spans="1:30" ht="33.65" customHeight="1" x14ac:dyDescent="0.5">
      <c r="A3" s="185"/>
      <c r="B3" s="185"/>
      <c r="C3" s="185"/>
      <c r="D3" s="185"/>
      <c r="F3" s="141" t="s">
        <v>4</v>
      </c>
      <c r="G3" s="182" t="s">
        <v>219</v>
      </c>
      <c r="H3" s="182"/>
      <c r="I3" s="182"/>
      <c r="J3" s="110"/>
    </row>
    <row r="4" spans="1:30" ht="55.25" customHeight="1" x14ac:dyDescent="0.35">
      <c r="A4" s="185"/>
      <c r="B4" s="185"/>
      <c r="C4" s="185"/>
      <c r="D4" s="185"/>
      <c r="F4" s="142" t="s">
        <v>5</v>
      </c>
      <c r="G4" s="183" t="s">
        <v>213</v>
      </c>
      <c r="H4" s="183"/>
      <c r="I4" s="143"/>
    </row>
    <row r="5" spans="1:30" ht="30" customHeight="1" x14ac:dyDescent="0.35">
      <c r="A5" s="172"/>
      <c r="B5" s="172"/>
      <c r="C5" s="172"/>
      <c r="D5" s="172"/>
      <c r="F5" s="144"/>
      <c r="G5" s="111"/>
      <c r="H5" s="111"/>
      <c r="I5" s="111"/>
    </row>
    <row r="6" spans="1:30" ht="30" customHeight="1" x14ac:dyDescent="0.35">
      <c r="A6" s="172"/>
      <c r="B6" s="172"/>
      <c r="C6" s="172"/>
      <c r="D6" s="172"/>
      <c r="F6" s="144"/>
      <c r="G6" s="111"/>
      <c r="H6" s="111"/>
      <c r="I6" s="111"/>
    </row>
    <row r="7" spans="1:30" ht="30" customHeight="1" x14ac:dyDescent="0.35">
      <c r="A7" s="172"/>
      <c r="B7" s="172"/>
      <c r="C7" s="172"/>
      <c r="D7" s="172"/>
      <c r="F7" s="144"/>
      <c r="G7" s="111"/>
      <c r="H7" s="111"/>
      <c r="I7" s="111"/>
    </row>
    <row r="8" spans="1:30" ht="30" customHeight="1" x14ac:dyDescent="0.35">
      <c r="A8" s="172"/>
      <c r="B8" s="172"/>
      <c r="C8" s="172"/>
      <c r="D8" s="172"/>
      <c r="F8" s="144"/>
      <c r="G8" s="111"/>
      <c r="H8" s="111"/>
      <c r="I8" s="111"/>
    </row>
    <row r="9" spans="1:30" ht="30" customHeight="1" x14ac:dyDescent="0.35">
      <c r="A9" s="172"/>
      <c r="B9" s="172"/>
      <c r="C9" s="172"/>
      <c r="D9" s="172"/>
      <c r="F9" s="145"/>
      <c r="G9" s="146"/>
      <c r="H9" s="146"/>
      <c r="I9" s="146"/>
    </row>
    <row r="10" spans="1:30" ht="31.25" customHeight="1" x14ac:dyDescent="0.35">
      <c r="F10" s="142" t="s">
        <v>6</v>
      </c>
      <c r="G10" s="183" t="s">
        <v>7</v>
      </c>
      <c r="H10" s="183"/>
      <c r="I10" s="183"/>
    </row>
    <row r="11" spans="1:30" ht="30" customHeight="1" x14ac:dyDescent="0.35">
      <c r="F11" s="144"/>
      <c r="G11" s="111"/>
      <c r="H11" s="111"/>
      <c r="I11" s="111"/>
    </row>
    <row r="12" spans="1:30" ht="30" customHeight="1" x14ac:dyDescent="0.35">
      <c r="F12" s="144"/>
      <c r="G12" s="111"/>
      <c r="H12" s="111"/>
      <c r="I12" s="111"/>
    </row>
    <row r="13" spans="1:30" ht="30" customHeight="1" x14ac:dyDescent="0.35">
      <c r="F13" s="144"/>
      <c r="G13" s="111"/>
      <c r="H13" s="111"/>
      <c r="I13" s="111"/>
    </row>
    <row r="14" spans="1:30" ht="30" customHeight="1" x14ac:dyDescent="0.35">
      <c r="F14" s="144"/>
      <c r="G14" s="111"/>
      <c r="H14" s="111"/>
      <c r="I14" s="111"/>
    </row>
    <row r="15" spans="1:30" ht="30" customHeight="1" x14ac:dyDescent="0.35">
      <c r="F15" s="144"/>
      <c r="G15" s="111"/>
      <c r="H15" s="111"/>
      <c r="I15" s="111"/>
    </row>
    <row r="16" spans="1:30" ht="30" customHeight="1" x14ac:dyDescent="0.35">
      <c r="F16" s="144"/>
      <c r="G16" s="111"/>
      <c r="H16" s="111"/>
      <c r="I16" s="111"/>
    </row>
    <row r="17" spans="6:9" ht="30" customHeight="1" x14ac:dyDescent="0.35">
      <c r="F17" s="145"/>
      <c r="G17" s="146"/>
      <c r="H17" s="146"/>
      <c r="I17" s="146"/>
    </row>
    <row r="18" spans="6:9" x14ac:dyDescent="0.35">
      <c r="F18" s="141" t="s">
        <v>8</v>
      </c>
      <c r="G18" s="182" t="s">
        <v>9</v>
      </c>
      <c r="H18" s="182"/>
      <c r="I18" s="147"/>
    </row>
    <row r="19" spans="6:9" ht="30" customHeight="1" x14ac:dyDescent="0.35">
      <c r="F19" s="141" t="s">
        <v>10</v>
      </c>
      <c r="G19" s="182" t="s">
        <v>223</v>
      </c>
      <c r="H19" s="182"/>
      <c r="I19" s="182"/>
    </row>
    <row r="20" spans="6:9" ht="45.65" customHeight="1" x14ac:dyDescent="0.35">
      <c r="F20" s="141" t="s">
        <v>207</v>
      </c>
      <c r="G20" s="182" t="s">
        <v>212</v>
      </c>
      <c r="H20" s="182"/>
      <c r="I20" s="182"/>
    </row>
    <row r="21" spans="6:9" ht="30" customHeight="1" x14ac:dyDescent="0.35"/>
    <row r="22" spans="6:9" ht="30" customHeight="1" x14ac:dyDescent="0.35">
      <c r="G22" t="s">
        <v>224</v>
      </c>
    </row>
    <row r="23" spans="6:9" ht="30" customHeight="1" x14ac:dyDescent="0.35"/>
    <row r="24" spans="6:9" ht="30" customHeight="1" x14ac:dyDescent="0.35"/>
    <row r="25" spans="6:9" ht="30" customHeight="1" x14ac:dyDescent="0.35"/>
    <row r="26" spans="6:9" ht="30" customHeight="1" x14ac:dyDescent="0.35"/>
    <row r="27" spans="6:9" ht="30" customHeight="1" x14ac:dyDescent="0.35"/>
    <row r="28" spans="6:9" ht="30" customHeight="1" x14ac:dyDescent="0.35"/>
    <row r="29" spans="6:9" ht="30" customHeight="1" x14ac:dyDescent="0.35"/>
    <row r="30" spans="6:9" ht="30" customHeight="1" x14ac:dyDescent="0.35"/>
  </sheetData>
  <mergeCells count="10">
    <mergeCell ref="G19:I19"/>
    <mergeCell ref="G20:I20"/>
    <mergeCell ref="A2:D4"/>
    <mergeCell ref="A1:D1"/>
    <mergeCell ref="G18:H18"/>
    <mergeCell ref="F1:I1"/>
    <mergeCell ref="G4:H4"/>
    <mergeCell ref="H2:I2"/>
    <mergeCell ref="G3:I3"/>
    <mergeCell ref="G10:I10"/>
  </mergeCells>
  <phoneticPr fontId="7" type="noConversion"/>
  <hyperlinks>
    <hyperlink ref="H2" r:id="rId1" display="LINK NAAR POWER BI CO2 MONITOR" xr:uid="{DFD396AE-88EF-4C94-8874-79DD32302C6D}"/>
    <hyperlink ref="H2:I2" r:id="rId2" display="LINK NAAR ONLINE: Monitor Duurzame Infra" xr:uid="{D7FAB248-361A-4D78-94C3-C78D99DFAE58}"/>
  </hyperlinks>
  <pageMargins left="0.7" right="0.7" top="0.75" bottom="0.75" header="0.3" footer="0.3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EA25EF-904C-4140-B88F-E37D46A24056}">
  <dimension ref="A1:K999"/>
  <sheetViews>
    <sheetView zoomScale="75" zoomScaleNormal="100" workbookViewId="0">
      <pane ySplit="3" topLeftCell="A4" activePane="bottomLeft" state="frozen"/>
      <selection pane="bottomLeft" activeCell="A4" sqref="A4"/>
    </sheetView>
  </sheetViews>
  <sheetFormatPr defaultColWidth="9.1796875" defaultRowHeight="14.5" x14ac:dyDescent="0.35"/>
  <cols>
    <col min="1" max="1" width="34.1796875" style="21" customWidth="1"/>
    <col min="2" max="2" width="23.81640625" style="21" customWidth="1"/>
    <col min="3" max="3" width="43.81640625" style="21" customWidth="1"/>
    <col min="4" max="4" width="37.81640625" style="21" customWidth="1"/>
    <col min="5" max="5" width="33" style="21" customWidth="1"/>
    <col min="6" max="6" width="19.81640625" customWidth="1"/>
    <col min="7" max="7" width="20.81640625" style="19" customWidth="1"/>
    <col min="8" max="8" width="9.1796875" style="15" customWidth="1"/>
    <col min="9" max="9" width="32.1796875" style="15" customWidth="1"/>
    <col min="10" max="10" width="9.1796875" style="15" customWidth="1"/>
    <col min="11" max="16384" width="9.1796875" style="15"/>
  </cols>
  <sheetData>
    <row r="1" spans="1:11" ht="18" customHeight="1" x14ac:dyDescent="0.35">
      <c r="A1" s="77" t="s">
        <v>214</v>
      </c>
      <c r="B1" s="77"/>
      <c r="C1" s="78"/>
      <c r="D1" s="79" t="s">
        <v>11</v>
      </c>
      <c r="E1" s="80">
        <f>SUM(E4:E999)</f>
        <v>0</v>
      </c>
      <c r="F1" s="81" t="s">
        <v>12</v>
      </c>
      <c r="G1" s="82"/>
      <c r="I1" s="186" t="s">
        <v>13</v>
      </c>
    </row>
    <row r="2" spans="1:11" ht="15" thickBot="1" x14ac:dyDescent="0.4">
      <c r="A2" s="83" t="s">
        <v>14</v>
      </c>
      <c r="B2" s="84"/>
      <c r="C2" s="84"/>
      <c r="D2" s="84"/>
      <c r="E2" s="84"/>
      <c r="F2" s="84"/>
      <c r="G2" s="85"/>
      <c r="I2" s="186"/>
    </row>
    <row r="3" spans="1:11" ht="18.5" x14ac:dyDescent="0.35">
      <c r="A3" s="175" t="s">
        <v>15</v>
      </c>
      <c r="B3" s="29" t="s">
        <v>16</v>
      </c>
      <c r="C3" s="29" t="s">
        <v>17</v>
      </c>
      <c r="D3" s="29" t="s">
        <v>18</v>
      </c>
      <c r="E3" s="29" t="s">
        <v>19</v>
      </c>
      <c r="F3" s="30" t="s">
        <v>20</v>
      </c>
      <c r="G3" s="265" t="s">
        <v>206</v>
      </c>
      <c r="H3" s="16"/>
      <c r="I3" s="186"/>
    </row>
    <row r="4" spans="1:11" x14ac:dyDescent="0.35">
      <c r="A4" s="20"/>
      <c r="B4" s="22"/>
      <c r="C4" s="24"/>
      <c r="D4" s="23"/>
      <c r="E4" s="22"/>
      <c r="F4" s="1"/>
      <c r="G4" s="18"/>
    </row>
    <row r="5" spans="1:11" x14ac:dyDescent="0.35">
      <c r="A5" s="20"/>
      <c r="B5" s="22"/>
      <c r="C5" s="24"/>
      <c r="D5" s="23"/>
      <c r="E5" s="22"/>
      <c r="F5" s="1"/>
      <c r="G5" s="18"/>
    </row>
    <row r="6" spans="1:11" ht="15" thickBot="1" x14ac:dyDescent="0.4">
      <c r="A6" s="20"/>
      <c r="B6" s="22"/>
      <c r="C6" s="24"/>
      <c r="D6" s="23"/>
      <c r="E6" s="22"/>
      <c r="F6" s="1"/>
      <c r="G6" s="18"/>
    </row>
    <row r="7" spans="1:11" ht="15" thickBot="1" x14ac:dyDescent="0.4">
      <c r="A7" s="20"/>
      <c r="B7" s="22"/>
      <c r="C7" s="24"/>
      <c r="D7" s="23"/>
      <c r="E7" s="22"/>
      <c r="F7" s="1"/>
      <c r="G7" s="18"/>
      <c r="K7" s="17"/>
    </row>
    <row r="8" spans="1:11" x14ac:dyDescent="0.35">
      <c r="A8" s="20"/>
      <c r="B8" s="22"/>
      <c r="C8" s="24"/>
      <c r="D8" s="23"/>
      <c r="E8" s="22"/>
      <c r="F8" s="1"/>
      <c r="G8" s="18"/>
    </row>
    <row r="9" spans="1:11" x14ac:dyDescent="0.35">
      <c r="A9" s="20"/>
      <c r="B9" s="22"/>
      <c r="C9" s="24"/>
      <c r="D9" s="23"/>
      <c r="E9" s="22"/>
      <c r="F9" s="1"/>
      <c r="G9" s="18"/>
    </row>
    <row r="10" spans="1:11" x14ac:dyDescent="0.35">
      <c r="A10" s="20"/>
      <c r="B10" s="22"/>
      <c r="C10" s="24"/>
      <c r="D10" s="23"/>
      <c r="E10" s="22"/>
      <c r="F10" s="1"/>
      <c r="G10" s="18"/>
    </row>
    <row r="11" spans="1:11" x14ac:dyDescent="0.35">
      <c r="A11" s="20"/>
      <c r="C11" s="24"/>
      <c r="D11" s="23"/>
      <c r="E11" s="22"/>
      <c r="F11" s="1"/>
      <c r="G11" s="18"/>
    </row>
    <row r="12" spans="1:11" x14ac:dyDescent="0.35">
      <c r="A12" s="20"/>
      <c r="B12" s="22"/>
      <c r="C12" s="24"/>
      <c r="D12" s="23"/>
      <c r="E12" s="22"/>
      <c r="F12" s="1"/>
      <c r="G12" s="18"/>
    </row>
    <row r="13" spans="1:11" x14ac:dyDescent="0.35">
      <c r="A13" s="20"/>
      <c r="B13" s="22"/>
      <c r="C13" s="24"/>
      <c r="D13" s="23"/>
      <c r="E13" s="22"/>
      <c r="F13" s="1"/>
      <c r="G13" s="18"/>
    </row>
    <row r="14" spans="1:11" x14ac:dyDescent="0.35">
      <c r="A14" s="20"/>
      <c r="B14" s="22"/>
      <c r="C14" s="24"/>
      <c r="D14" s="23"/>
      <c r="E14" s="22"/>
      <c r="F14" s="1"/>
      <c r="G14" s="18"/>
    </row>
    <row r="15" spans="1:11" x14ac:dyDescent="0.35">
      <c r="A15" s="20"/>
      <c r="B15" s="22"/>
      <c r="C15" s="24"/>
      <c r="D15" s="23"/>
      <c r="E15" s="22"/>
      <c r="F15" s="1"/>
      <c r="G15" s="18"/>
    </row>
    <row r="16" spans="1:11" x14ac:dyDescent="0.35">
      <c r="A16" s="20"/>
      <c r="C16" s="24"/>
      <c r="D16" s="23"/>
      <c r="E16" s="22"/>
      <c r="F16" s="1"/>
      <c r="G16" s="18"/>
    </row>
    <row r="17" spans="1:7" x14ac:dyDescent="0.35">
      <c r="A17" s="20"/>
      <c r="C17" s="24"/>
      <c r="D17" s="23"/>
      <c r="E17" s="22"/>
      <c r="F17" s="1"/>
      <c r="G17" s="18"/>
    </row>
    <row r="18" spans="1:7" x14ac:dyDescent="0.35">
      <c r="A18" s="20"/>
      <c r="B18" s="22"/>
      <c r="C18" s="24"/>
      <c r="D18" s="23"/>
      <c r="E18" s="22"/>
      <c r="F18" s="1"/>
      <c r="G18" s="18"/>
    </row>
    <row r="19" spans="1:7" x14ac:dyDescent="0.35">
      <c r="A19" s="20"/>
      <c r="B19" s="22"/>
      <c r="C19" s="24"/>
      <c r="D19" s="23"/>
      <c r="E19" s="22"/>
      <c r="F19" s="1"/>
      <c r="G19" s="18"/>
    </row>
    <row r="20" spans="1:7" x14ac:dyDescent="0.35">
      <c r="A20" s="20"/>
      <c r="C20" s="24"/>
      <c r="D20" s="23"/>
      <c r="E20" s="22"/>
      <c r="F20" s="1"/>
      <c r="G20" s="18"/>
    </row>
    <row r="21" spans="1:7" x14ac:dyDescent="0.35">
      <c r="A21" s="20"/>
      <c r="B21" s="22"/>
      <c r="C21" s="25"/>
      <c r="D21" s="23"/>
      <c r="E21" s="22"/>
      <c r="F21" s="1"/>
      <c r="G21" s="18"/>
    </row>
    <row r="22" spans="1:7" x14ac:dyDescent="0.35">
      <c r="A22" s="20"/>
      <c r="B22" s="22"/>
      <c r="C22" s="25"/>
      <c r="D22" s="23"/>
      <c r="E22" s="22"/>
      <c r="F22" s="1"/>
      <c r="G22" s="18"/>
    </row>
    <row r="23" spans="1:7" x14ac:dyDescent="0.35">
      <c r="A23" s="20"/>
      <c r="C23" s="24"/>
      <c r="D23" s="23"/>
      <c r="E23" s="22"/>
      <c r="F23" s="1"/>
      <c r="G23" s="18"/>
    </row>
    <row r="24" spans="1:7" x14ac:dyDescent="0.35">
      <c r="A24" s="20"/>
      <c r="B24" s="22"/>
      <c r="C24" s="24"/>
      <c r="D24" s="23"/>
      <c r="E24" s="22"/>
      <c r="F24" s="1"/>
      <c r="G24" s="18"/>
    </row>
    <row r="25" spans="1:7" x14ac:dyDescent="0.35">
      <c r="A25" s="20"/>
      <c r="B25" s="22"/>
      <c r="C25" s="25"/>
      <c r="D25" s="23"/>
      <c r="E25" s="22"/>
      <c r="F25" s="1"/>
      <c r="G25" s="18"/>
    </row>
    <row r="26" spans="1:7" x14ac:dyDescent="0.35">
      <c r="A26" s="20"/>
      <c r="C26" s="24"/>
      <c r="D26" s="23"/>
      <c r="E26" s="22"/>
      <c r="F26" s="1"/>
      <c r="G26" s="18"/>
    </row>
    <row r="27" spans="1:7" x14ac:dyDescent="0.35">
      <c r="A27" s="20"/>
      <c r="C27" s="24"/>
      <c r="D27" s="23"/>
      <c r="E27" s="22"/>
      <c r="F27" s="1"/>
      <c r="G27" s="18"/>
    </row>
    <row r="28" spans="1:7" x14ac:dyDescent="0.35">
      <c r="A28" s="20"/>
      <c r="B28" s="22"/>
      <c r="C28" s="24"/>
      <c r="D28" s="23"/>
      <c r="E28" s="22"/>
      <c r="F28" s="1"/>
      <c r="G28" s="18"/>
    </row>
    <row r="29" spans="1:7" x14ac:dyDescent="0.35">
      <c r="A29" s="20"/>
      <c r="C29" s="24"/>
      <c r="D29" s="23"/>
      <c r="E29" s="22"/>
      <c r="F29" s="1"/>
      <c r="G29" s="18"/>
    </row>
    <row r="30" spans="1:7" x14ac:dyDescent="0.35">
      <c r="A30" s="20"/>
      <c r="B30" s="22"/>
      <c r="C30" s="24"/>
      <c r="D30" s="23"/>
      <c r="E30" s="22"/>
      <c r="F30" s="1"/>
      <c r="G30" s="18"/>
    </row>
    <row r="31" spans="1:7" x14ac:dyDescent="0.35">
      <c r="A31" s="20"/>
      <c r="C31" s="25"/>
      <c r="D31" s="23"/>
      <c r="E31" s="22"/>
      <c r="F31" s="1"/>
      <c r="G31" s="18"/>
    </row>
    <row r="32" spans="1:7" x14ac:dyDescent="0.35">
      <c r="A32" s="20"/>
      <c r="B32" s="22"/>
      <c r="C32" s="25"/>
      <c r="D32" s="23"/>
      <c r="E32" s="22"/>
      <c r="F32" s="1"/>
      <c r="G32" s="18"/>
    </row>
    <row r="33" spans="1:7" x14ac:dyDescent="0.35">
      <c r="A33" s="20"/>
      <c r="B33" s="22"/>
      <c r="C33" s="25"/>
      <c r="D33" s="23"/>
      <c r="E33" s="22"/>
      <c r="F33" s="1"/>
      <c r="G33" s="18"/>
    </row>
    <row r="34" spans="1:7" x14ac:dyDescent="0.35">
      <c r="A34" s="20"/>
      <c r="C34" s="25"/>
      <c r="D34" s="25"/>
      <c r="E34" s="22"/>
      <c r="F34" s="1"/>
      <c r="G34" s="18"/>
    </row>
    <row r="35" spans="1:7" x14ac:dyDescent="0.35">
      <c r="A35" s="20"/>
      <c r="C35" s="25"/>
      <c r="D35" s="25"/>
      <c r="E35" s="22"/>
      <c r="F35" s="1"/>
      <c r="G35" s="18"/>
    </row>
    <row r="36" spans="1:7" x14ac:dyDescent="0.35">
      <c r="A36" s="20"/>
      <c r="C36" s="25"/>
      <c r="D36" s="25"/>
      <c r="E36" s="22"/>
      <c r="F36" s="1"/>
      <c r="G36" s="18"/>
    </row>
    <row r="37" spans="1:7" x14ac:dyDescent="0.35">
      <c r="A37" s="20"/>
      <c r="C37" s="25"/>
      <c r="D37" s="25"/>
      <c r="E37" s="22"/>
      <c r="F37" s="1"/>
      <c r="G37" s="18"/>
    </row>
    <row r="38" spans="1:7" x14ac:dyDescent="0.35">
      <c r="A38" s="20"/>
      <c r="C38" s="25"/>
      <c r="D38" s="25"/>
      <c r="E38" s="22"/>
      <c r="F38" s="1"/>
      <c r="G38" s="18"/>
    </row>
    <row r="39" spans="1:7" x14ac:dyDescent="0.35">
      <c r="A39" s="20"/>
      <c r="C39" s="25"/>
      <c r="D39" s="25"/>
      <c r="E39" s="22"/>
      <c r="F39" s="1"/>
      <c r="G39" s="18"/>
    </row>
    <row r="40" spans="1:7" x14ac:dyDescent="0.35">
      <c r="A40" s="20"/>
      <c r="C40" s="25"/>
      <c r="D40" s="25"/>
      <c r="E40" s="22"/>
      <c r="F40" s="1"/>
      <c r="G40" s="18"/>
    </row>
    <row r="41" spans="1:7" x14ac:dyDescent="0.35">
      <c r="A41" s="20"/>
      <c r="C41" s="25"/>
      <c r="D41" s="25"/>
      <c r="E41" s="22"/>
      <c r="F41" s="1"/>
      <c r="G41" s="18"/>
    </row>
    <row r="42" spans="1:7" x14ac:dyDescent="0.35">
      <c r="A42" s="20"/>
      <c r="D42" s="25"/>
      <c r="E42" s="22"/>
      <c r="F42" s="1"/>
      <c r="G42" s="18"/>
    </row>
    <row r="43" spans="1:7" x14ac:dyDescent="0.35">
      <c r="A43" s="20"/>
      <c r="D43" s="25"/>
      <c r="E43" s="22"/>
      <c r="F43" s="1"/>
      <c r="G43" s="18"/>
    </row>
    <row r="44" spans="1:7" x14ac:dyDescent="0.35">
      <c r="A44" s="20"/>
      <c r="D44" s="25"/>
      <c r="E44" s="22"/>
      <c r="F44" s="1"/>
      <c r="G44" s="18"/>
    </row>
    <row r="45" spans="1:7" x14ac:dyDescent="0.35">
      <c r="A45" s="20"/>
      <c r="D45" s="25"/>
      <c r="E45" s="22"/>
      <c r="F45" s="1"/>
      <c r="G45" s="18"/>
    </row>
    <row r="46" spans="1:7" x14ac:dyDescent="0.35">
      <c r="A46" s="20"/>
      <c r="D46" s="25"/>
      <c r="E46" s="22"/>
      <c r="F46" s="1"/>
      <c r="G46" s="18"/>
    </row>
    <row r="47" spans="1:7" x14ac:dyDescent="0.35">
      <c r="A47" s="20"/>
      <c r="D47" s="25"/>
      <c r="E47" s="22"/>
      <c r="F47" s="1"/>
      <c r="G47" s="18"/>
    </row>
    <row r="48" spans="1:7" x14ac:dyDescent="0.35">
      <c r="A48" s="20"/>
      <c r="D48" s="25"/>
      <c r="E48" s="22"/>
      <c r="F48" s="1"/>
      <c r="G48" s="18"/>
    </row>
    <row r="49" spans="1:7" x14ac:dyDescent="0.35">
      <c r="A49" s="20"/>
      <c r="D49" s="25"/>
      <c r="E49" s="22"/>
      <c r="F49" s="1"/>
      <c r="G49" s="18"/>
    </row>
    <row r="50" spans="1:7" x14ac:dyDescent="0.35">
      <c r="A50" s="20"/>
      <c r="D50" s="25"/>
      <c r="E50" s="22"/>
      <c r="F50" s="1"/>
      <c r="G50" s="18"/>
    </row>
    <row r="51" spans="1:7" x14ac:dyDescent="0.35">
      <c r="A51" s="20"/>
      <c r="D51" s="25"/>
      <c r="E51" s="22"/>
      <c r="F51" s="1"/>
      <c r="G51" s="18"/>
    </row>
    <row r="52" spans="1:7" x14ac:dyDescent="0.35">
      <c r="A52" s="20"/>
      <c r="D52" s="25"/>
      <c r="E52" s="22"/>
      <c r="F52" s="1"/>
      <c r="G52" s="18"/>
    </row>
    <row r="53" spans="1:7" x14ac:dyDescent="0.35">
      <c r="A53" s="20"/>
      <c r="E53" s="22"/>
      <c r="F53" s="1"/>
      <c r="G53" s="18"/>
    </row>
    <row r="54" spans="1:7" x14ac:dyDescent="0.35">
      <c r="A54" s="20"/>
      <c r="E54" s="22"/>
      <c r="F54" s="1"/>
      <c r="G54" s="18"/>
    </row>
    <row r="55" spans="1:7" x14ac:dyDescent="0.35">
      <c r="A55" s="20"/>
      <c r="E55" s="22"/>
      <c r="F55" s="1"/>
      <c r="G55" s="18"/>
    </row>
    <row r="56" spans="1:7" x14ac:dyDescent="0.35">
      <c r="A56" s="20"/>
      <c r="E56" s="22"/>
      <c r="F56" s="1"/>
      <c r="G56" s="18"/>
    </row>
    <row r="57" spans="1:7" x14ac:dyDescent="0.35">
      <c r="A57" s="20"/>
      <c r="E57" s="22"/>
      <c r="F57" s="1"/>
      <c r="G57" s="18"/>
    </row>
    <row r="58" spans="1:7" x14ac:dyDescent="0.35">
      <c r="A58" s="20"/>
      <c r="E58" s="22"/>
      <c r="F58" s="1"/>
      <c r="G58" s="18"/>
    </row>
    <row r="59" spans="1:7" x14ac:dyDescent="0.35">
      <c r="A59" s="20"/>
      <c r="E59" s="22"/>
      <c r="F59" s="1"/>
      <c r="G59" s="18"/>
    </row>
    <row r="60" spans="1:7" x14ac:dyDescent="0.35">
      <c r="A60" s="20"/>
      <c r="E60" s="22"/>
      <c r="F60" s="1"/>
      <c r="G60" s="18"/>
    </row>
    <row r="61" spans="1:7" x14ac:dyDescent="0.35">
      <c r="A61" s="20"/>
      <c r="E61" s="22"/>
      <c r="F61" s="1"/>
      <c r="G61" s="18"/>
    </row>
    <row r="62" spans="1:7" x14ac:dyDescent="0.35">
      <c r="A62" s="20"/>
      <c r="E62" s="22"/>
      <c r="F62" s="1"/>
      <c r="G62" s="18"/>
    </row>
    <row r="63" spans="1:7" x14ac:dyDescent="0.35">
      <c r="A63" s="20"/>
      <c r="E63" s="22"/>
      <c r="F63" s="1"/>
      <c r="G63" s="18"/>
    </row>
    <row r="64" spans="1:7" x14ac:dyDescent="0.35">
      <c r="A64" s="20"/>
      <c r="E64" s="22"/>
      <c r="F64" s="1"/>
      <c r="G64" s="18"/>
    </row>
    <row r="65" spans="1:7" x14ac:dyDescent="0.35">
      <c r="A65" s="20"/>
      <c r="E65" s="22"/>
      <c r="F65" s="1"/>
      <c r="G65" s="18"/>
    </row>
    <row r="66" spans="1:7" x14ac:dyDescent="0.35">
      <c r="A66" s="20"/>
      <c r="E66" s="22"/>
      <c r="F66" s="1"/>
      <c r="G66" s="18"/>
    </row>
    <row r="67" spans="1:7" x14ac:dyDescent="0.35">
      <c r="A67" s="20"/>
      <c r="E67" s="22"/>
      <c r="F67" s="1"/>
      <c r="G67" s="18"/>
    </row>
    <row r="68" spans="1:7" x14ac:dyDescent="0.35">
      <c r="A68" s="20"/>
      <c r="E68" s="22"/>
      <c r="F68" s="1"/>
      <c r="G68" s="18"/>
    </row>
    <row r="69" spans="1:7" x14ac:dyDescent="0.35">
      <c r="A69" s="20"/>
      <c r="E69" s="22"/>
      <c r="F69" s="1"/>
      <c r="G69" s="18"/>
    </row>
    <row r="70" spans="1:7" x14ac:dyDescent="0.35">
      <c r="A70" s="20"/>
      <c r="E70" s="22"/>
      <c r="F70" s="1"/>
      <c r="G70" s="18"/>
    </row>
    <row r="71" spans="1:7" x14ac:dyDescent="0.35">
      <c r="A71" s="20"/>
      <c r="E71" s="22"/>
      <c r="F71" s="1"/>
      <c r="G71" s="18"/>
    </row>
    <row r="72" spans="1:7" x14ac:dyDescent="0.35">
      <c r="A72" s="20"/>
      <c r="E72" s="22"/>
      <c r="F72" s="1"/>
      <c r="G72" s="18"/>
    </row>
    <row r="73" spans="1:7" x14ac:dyDescent="0.35">
      <c r="A73" s="20"/>
      <c r="E73" s="22"/>
      <c r="F73" s="1"/>
      <c r="G73" s="18"/>
    </row>
    <row r="74" spans="1:7" x14ac:dyDescent="0.35">
      <c r="A74" s="20"/>
      <c r="E74" s="22"/>
      <c r="F74" s="1"/>
      <c r="G74" s="18"/>
    </row>
    <row r="75" spans="1:7" x14ac:dyDescent="0.35">
      <c r="A75" s="20"/>
      <c r="E75" s="22"/>
      <c r="F75" s="1"/>
      <c r="G75" s="18"/>
    </row>
    <row r="76" spans="1:7" x14ac:dyDescent="0.35">
      <c r="A76" s="20"/>
      <c r="E76" s="22"/>
      <c r="F76" s="1"/>
      <c r="G76" s="18"/>
    </row>
    <row r="77" spans="1:7" x14ac:dyDescent="0.35">
      <c r="A77" s="20"/>
      <c r="E77" s="22"/>
      <c r="F77" s="1"/>
      <c r="G77" s="18"/>
    </row>
    <row r="78" spans="1:7" x14ac:dyDescent="0.35">
      <c r="A78" s="20"/>
      <c r="E78" s="22"/>
      <c r="F78" s="1"/>
      <c r="G78" s="18"/>
    </row>
    <row r="79" spans="1:7" x14ac:dyDescent="0.35">
      <c r="A79" s="20"/>
      <c r="E79" s="22"/>
      <c r="F79" s="1"/>
      <c r="G79" s="18"/>
    </row>
    <row r="80" spans="1:7" x14ac:dyDescent="0.35">
      <c r="A80" s="20"/>
      <c r="E80" s="22"/>
      <c r="F80" s="1"/>
      <c r="G80" s="18"/>
    </row>
    <row r="81" spans="1:7" x14ac:dyDescent="0.35">
      <c r="A81" s="20"/>
      <c r="E81" s="22"/>
      <c r="F81" s="1"/>
      <c r="G81" s="18"/>
    </row>
    <row r="82" spans="1:7" x14ac:dyDescent="0.35">
      <c r="A82" s="20"/>
      <c r="E82" s="22"/>
      <c r="F82" s="1"/>
      <c r="G82" s="18"/>
    </row>
    <row r="83" spans="1:7" x14ac:dyDescent="0.35">
      <c r="A83" s="20"/>
      <c r="E83" s="22"/>
      <c r="F83" s="1"/>
      <c r="G83" s="18"/>
    </row>
    <row r="84" spans="1:7" x14ac:dyDescent="0.35">
      <c r="A84" s="20"/>
      <c r="E84" s="22"/>
      <c r="F84" s="1"/>
      <c r="G84" s="18"/>
    </row>
    <row r="85" spans="1:7" x14ac:dyDescent="0.35">
      <c r="A85" s="20"/>
      <c r="E85" s="22"/>
      <c r="F85" s="1"/>
      <c r="G85" s="18"/>
    </row>
    <row r="86" spans="1:7" x14ac:dyDescent="0.35">
      <c r="A86" s="20"/>
      <c r="E86" s="22"/>
      <c r="F86" s="1"/>
      <c r="G86" s="18"/>
    </row>
    <row r="87" spans="1:7" x14ac:dyDescent="0.35">
      <c r="A87" s="20"/>
      <c r="E87" s="22"/>
      <c r="F87" s="1"/>
      <c r="G87" s="18"/>
    </row>
    <row r="88" spans="1:7" x14ac:dyDescent="0.35">
      <c r="A88" s="20"/>
      <c r="E88" s="22"/>
      <c r="F88" s="1"/>
      <c r="G88" s="18"/>
    </row>
    <row r="89" spans="1:7" x14ac:dyDescent="0.35">
      <c r="A89" s="20"/>
      <c r="E89" s="22"/>
      <c r="F89" s="1"/>
      <c r="G89" s="18"/>
    </row>
    <row r="90" spans="1:7" x14ac:dyDescent="0.35">
      <c r="A90" s="20"/>
      <c r="E90" s="22"/>
      <c r="F90" s="1"/>
      <c r="G90" s="18"/>
    </row>
    <row r="91" spans="1:7" x14ac:dyDescent="0.35">
      <c r="A91" s="20"/>
      <c r="E91" s="22"/>
      <c r="F91" s="1"/>
      <c r="G91" s="18"/>
    </row>
    <row r="92" spans="1:7" x14ac:dyDescent="0.35">
      <c r="A92" s="20"/>
      <c r="E92" s="22"/>
      <c r="F92" s="1"/>
      <c r="G92" s="18"/>
    </row>
    <row r="93" spans="1:7" x14ac:dyDescent="0.35">
      <c r="A93" s="20"/>
      <c r="E93" s="22"/>
      <c r="F93" s="1"/>
      <c r="G93" s="18"/>
    </row>
    <row r="94" spans="1:7" x14ac:dyDescent="0.35">
      <c r="A94" s="20"/>
      <c r="E94" s="22"/>
      <c r="F94" s="1"/>
      <c r="G94" s="18"/>
    </row>
    <row r="95" spans="1:7" x14ac:dyDescent="0.35">
      <c r="A95" s="20"/>
      <c r="E95" s="22"/>
      <c r="F95" s="1"/>
      <c r="G95" s="18"/>
    </row>
    <row r="96" spans="1:7" x14ac:dyDescent="0.35">
      <c r="A96" s="20"/>
      <c r="E96" s="22"/>
      <c r="F96" s="1"/>
      <c r="G96" s="18"/>
    </row>
    <row r="97" spans="1:7" x14ac:dyDescent="0.35">
      <c r="A97" s="20"/>
      <c r="E97" s="22"/>
      <c r="F97" s="1"/>
      <c r="G97" s="18"/>
    </row>
    <row r="98" spans="1:7" x14ac:dyDescent="0.35">
      <c r="A98" s="20"/>
      <c r="E98" s="22"/>
      <c r="F98" s="1"/>
      <c r="G98" s="18"/>
    </row>
    <row r="99" spans="1:7" x14ac:dyDescent="0.35">
      <c r="A99" s="20"/>
      <c r="E99" s="22"/>
      <c r="F99" s="1"/>
      <c r="G99" s="18"/>
    </row>
    <row r="100" spans="1:7" x14ac:dyDescent="0.35">
      <c r="A100" s="20"/>
      <c r="E100" s="22"/>
      <c r="F100" s="1"/>
      <c r="G100" s="18"/>
    </row>
    <row r="101" spans="1:7" x14ac:dyDescent="0.35">
      <c r="A101" s="20"/>
      <c r="E101" s="22"/>
      <c r="F101" s="1"/>
      <c r="G101" s="18"/>
    </row>
    <row r="102" spans="1:7" x14ac:dyDescent="0.35">
      <c r="A102" s="20"/>
      <c r="E102" s="22"/>
      <c r="F102" s="1"/>
      <c r="G102" s="18"/>
    </row>
    <row r="103" spans="1:7" x14ac:dyDescent="0.35">
      <c r="A103" s="20"/>
      <c r="E103" s="22"/>
      <c r="F103" s="1"/>
      <c r="G103" s="18"/>
    </row>
    <row r="104" spans="1:7" x14ac:dyDescent="0.35">
      <c r="A104" s="20"/>
      <c r="E104" s="22"/>
      <c r="F104" s="1"/>
      <c r="G104" s="18"/>
    </row>
    <row r="105" spans="1:7" x14ac:dyDescent="0.35">
      <c r="A105" s="20"/>
      <c r="E105" s="22"/>
      <c r="F105" s="1"/>
      <c r="G105" s="18"/>
    </row>
    <row r="106" spans="1:7" x14ac:dyDescent="0.35">
      <c r="A106" s="20"/>
      <c r="E106" s="22"/>
      <c r="F106" s="1"/>
      <c r="G106" s="18"/>
    </row>
    <row r="107" spans="1:7" x14ac:dyDescent="0.35">
      <c r="A107" s="20"/>
      <c r="E107" s="22"/>
      <c r="F107" s="1"/>
      <c r="G107" s="18"/>
    </row>
    <row r="108" spans="1:7" x14ac:dyDescent="0.35">
      <c r="A108" s="20"/>
      <c r="E108" s="22"/>
      <c r="F108" s="1"/>
      <c r="G108" s="18"/>
    </row>
    <row r="109" spans="1:7" x14ac:dyDescent="0.35">
      <c r="A109" s="20"/>
      <c r="E109" s="22"/>
      <c r="F109" s="1"/>
      <c r="G109" s="18"/>
    </row>
    <row r="110" spans="1:7" x14ac:dyDescent="0.35">
      <c r="A110" s="20"/>
      <c r="E110" s="22"/>
      <c r="F110" s="1"/>
      <c r="G110" s="18"/>
    </row>
    <row r="111" spans="1:7" x14ac:dyDescent="0.35">
      <c r="A111" s="20"/>
      <c r="E111" s="22"/>
      <c r="F111" s="1"/>
      <c r="G111" s="18"/>
    </row>
    <row r="112" spans="1:7" x14ac:dyDescent="0.35">
      <c r="A112" s="20"/>
      <c r="E112" s="22"/>
      <c r="F112" s="1"/>
      <c r="G112" s="18"/>
    </row>
    <row r="113" spans="1:7" x14ac:dyDescent="0.35">
      <c r="A113" s="20"/>
      <c r="E113" s="22"/>
      <c r="F113" s="1"/>
      <c r="G113" s="18"/>
    </row>
    <row r="114" spans="1:7" x14ac:dyDescent="0.35">
      <c r="A114" s="20"/>
      <c r="E114" s="22"/>
      <c r="F114" s="1"/>
      <c r="G114" s="18"/>
    </row>
    <row r="115" spans="1:7" x14ac:dyDescent="0.35">
      <c r="A115" s="20"/>
      <c r="E115" s="22"/>
      <c r="F115" s="1"/>
      <c r="G115" s="18"/>
    </row>
    <row r="116" spans="1:7" x14ac:dyDescent="0.35">
      <c r="A116" s="20"/>
      <c r="E116" s="22"/>
      <c r="F116" s="1"/>
      <c r="G116" s="18"/>
    </row>
    <row r="117" spans="1:7" x14ac:dyDescent="0.35">
      <c r="A117" s="20"/>
      <c r="E117" s="22"/>
      <c r="F117" s="1"/>
      <c r="G117" s="18"/>
    </row>
    <row r="118" spans="1:7" x14ac:dyDescent="0.35">
      <c r="A118" s="20"/>
      <c r="E118" s="22"/>
      <c r="F118" s="1"/>
      <c r="G118" s="18"/>
    </row>
    <row r="119" spans="1:7" x14ac:dyDescent="0.35">
      <c r="A119" s="20"/>
      <c r="E119" s="22"/>
      <c r="F119" s="1"/>
      <c r="G119" s="18"/>
    </row>
    <row r="120" spans="1:7" x14ac:dyDescent="0.35">
      <c r="A120" s="20"/>
      <c r="E120" s="22"/>
      <c r="F120" s="1"/>
      <c r="G120" s="18"/>
    </row>
    <row r="121" spans="1:7" x14ac:dyDescent="0.35">
      <c r="A121" s="20"/>
      <c r="E121" s="22"/>
      <c r="F121" s="1"/>
      <c r="G121" s="18"/>
    </row>
    <row r="122" spans="1:7" x14ac:dyDescent="0.35">
      <c r="A122" s="20"/>
      <c r="E122" s="22"/>
      <c r="F122" s="1"/>
      <c r="G122" s="18"/>
    </row>
    <row r="123" spans="1:7" x14ac:dyDescent="0.35">
      <c r="A123" s="20"/>
      <c r="E123" s="22"/>
      <c r="F123" s="1"/>
      <c r="G123" s="18"/>
    </row>
    <row r="124" spans="1:7" x14ac:dyDescent="0.35">
      <c r="A124" s="20"/>
      <c r="E124" s="22"/>
      <c r="F124" s="1"/>
      <c r="G124" s="18"/>
    </row>
    <row r="125" spans="1:7" x14ac:dyDescent="0.35">
      <c r="A125" s="20"/>
      <c r="E125" s="22"/>
      <c r="F125" s="1"/>
      <c r="G125" s="18"/>
    </row>
    <row r="126" spans="1:7" x14ac:dyDescent="0.35">
      <c r="A126" s="20"/>
      <c r="E126" s="22"/>
      <c r="F126" s="1"/>
      <c r="G126" s="18"/>
    </row>
    <row r="127" spans="1:7" x14ac:dyDescent="0.35">
      <c r="A127" s="20"/>
      <c r="E127" s="22"/>
      <c r="F127" s="1"/>
      <c r="G127" s="18"/>
    </row>
    <row r="128" spans="1:7" x14ac:dyDescent="0.35">
      <c r="A128" s="20"/>
      <c r="E128" s="22"/>
      <c r="F128" s="1"/>
      <c r="G128" s="18"/>
    </row>
    <row r="129" spans="1:7" x14ac:dyDescent="0.35">
      <c r="A129" s="20"/>
      <c r="E129" s="22"/>
      <c r="F129" s="1"/>
      <c r="G129" s="18"/>
    </row>
    <row r="130" spans="1:7" x14ac:dyDescent="0.35">
      <c r="A130" s="20"/>
      <c r="E130" s="22"/>
      <c r="F130" s="1"/>
      <c r="G130" s="18"/>
    </row>
    <row r="131" spans="1:7" x14ac:dyDescent="0.35">
      <c r="A131" s="20"/>
      <c r="E131" s="22"/>
      <c r="F131" s="1"/>
      <c r="G131" s="18"/>
    </row>
    <row r="132" spans="1:7" x14ac:dyDescent="0.35">
      <c r="A132" s="20"/>
      <c r="E132" s="22"/>
      <c r="F132" s="1"/>
      <c r="G132" s="18"/>
    </row>
    <row r="133" spans="1:7" x14ac:dyDescent="0.35">
      <c r="A133" s="20"/>
      <c r="E133" s="22"/>
      <c r="F133" s="1"/>
      <c r="G133" s="18"/>
    </row>
    <row r="134" spans="1:7" x14ac:dyDescent="0.35">
      <c r="A134" s="20"/>
      <c r="E134" s="22"/>
      <c r="F134" s="1"/>
      <c r="G134" s="18"/>
    </row>
    <row r="135" spans="1:7" x14ac:dyDescent="0.35">
      <c r="A135" s="20"/>
      <c r="E135" s="22"/>
      <c r="F135" s="1"/>
      <c r="G135" s="18"/>
    </row>
    <row r="136" spans="1:7" x14ac:dyDescent="0.35">
      <c r="A136" s="20"/>
      <c r="E136" s="22"/>
      <c r="F136" s="1"/>
      <c r="G136" s="18"/>
    </row>
    <row r="137" spans="1:7" x14ac:dyDescent="0.35">
      <c r="A137" s="20"/>
      <c r="E137" s="22"/>
      <c r="F137" s="1"/>
      <c r="G137" s="18"/>
    </row>
    <row r="138" spans="1:7" x14ac:dyDescent="0.35">
      <c r="A138" s="20"/>
      <c r="E138" s="22"/>
      <c r="F138" s="1"/>
      <c r="G138" s="18"/>
    </row>
    <row r="139" spans="1:7" x14ac:dyDescent="0.35">
      <c r="A139" s="20"/>
      <c r="E139" s="22"/>
      <c r="F139" s="1"/>
      <c r="G139" s="18"/>
    </row>
    <row r="140" spans="1:7" x14ac:dyDescent="0.35">
      <c r="A140" s="20"/>
      <c r="E140" s="22"/>
      <c r="F140" s="1"/>
      <c r="G140" s="18"/>
    </row>
    <row r="141" spans="1:7" x14ac:dyDescent="0.35">
      <c r="A141" s="20"/>
      <c r="E141" s="22"/>
      <c r="F141" s="1"/>
      <c r="G141" s="18"/>
    </row>
    <row r="142" spans="1:7" x14ac:dyDescent="0.35">
      <c r="A142" s="20"/>
      <c r="E142" s="22"/>
      <c r="F142" s="1"/>
      <c r="G142" s="18"/>
    </row>
    <row r="143" spans="1:7" x14ac:dyDescent="0.35">
      <c r="A143" s="20"/>
      <c r="E143" s="22"/>
      <c r="F143" s="1"/>
      <c r="G143" s="18"/>
    </row>
    <row r="144" spans="1:7" x14ac:dyDescent="0.35">
      <c r="A144" s="20"/>
      <c r="E144" s="22"/>
      <c r="F144" s="1"/>
      <c r="G144" s="18"/>
    </row>
    <row r="145" spans="1:7" x14ac:dyDescent="0.35">
      <c r="A145" s="20"/>
      <c r="E145" s="22"/>
      <c r="F145" s="1"/>
      <c r="G145" s="18"/>
    </row>
    <row r="146" spans="1:7" x14ac:dyDescent="0.35">
      <c r="A146" s="20"/>
      <c r="E146" s="22"/>
      <c r="F146" s="1"/>
      <c r="G146" s="18"/>
    </row>
    <row r="147" spans="1:7" x14ac:dyDescent="0.35">
      <c r="A147" s="20"/>
      <c r="E147" s="22"/>
      <c r="F147" s="1"/>
      <c r="G147" s="18"/>
    </row>
    <row r="148" spans="1:7" x14ac:dyDescent="0.35">
      <c r="A148" s="20"/>
      <c r="E148" s="22"/>
      <c r="F148" s="1"/>
      <c r="G148" s="18"/>
    </row>
    <row r="149" spans="1:7" x14ac:dyDescent="0.35">
      <c r="A149" s="20"/>
      <c r="E149" s="22"/>
      <c r="F149" s="1"/>
      <c r="G149" s="18"/>
    </row>
    <row r="150" spans="1:7" x14ac:dyDescent="0.35">
      <c r="A150" s="20"/>
      <c r="E150" s="22"/>
      <c r="F150" s="1"/>
      <c r="G150" s="18"/>
    </row>
    <row r="151" spans="1:7" x14ac:dyDescent="0.35">
      <c r="A151" s="20"/>
      <c r="E151" s="22"/>
      <c r="F151" s="1"/>
      <c r="G151" s="18"/>
    </row>
    <row r="152" spans="1:7" x14ac:dyDescent="0.35">
      <c r="A152" s="20"/>
      <c r="E152" s="22"/>
      <c r="F152" s="1"/>
      <c r="G152" s="18"/>
    </row>
    <row r="153" spans="1:7" x14ac:dyDescent="0.35">
      <c r="A153" s="20"/>
      <c r="E153" s="22"/>
      <c r="F153" s="1"/>
      <c r="G153" s="18"/>
    </row>
    <row r="154" spans="1:7" x14ac:dyDescent="0.35">
      <c r="A154" s="20"/>
      <c r="E154" s="22"/>
      <c r="F154" s="1"/>
      <c r="G154" s="18"/>
    </row>
    <row r="155" spans="1:7" x14ac:dyDescent="0.35">
      <c r="A155" s="20"/>
      <c r="E155" s="22"/>
      <c r="F155" s="1"/>
      <c r="G155" s="18"/>
    </row>
    <row r="156" spans="1:7" x14ac:dyDescent="0.35">
      <c r="A156" s="20"/>
      <c r="E156" s="22"/>
      <c r="F156" s="1"/>
      <c r="G156" s="18"/>
    </row>
    <row r="157" spans="1:7" x14ac:dyDescent="0.35">
      <c r="A157" s="20"/>
      <c r="E157" s="22"/>
      <c r="F157" s="1"/>
      <c r="G157" s="18"/>
    </row>
    <row r="158" spans="1:7" x14ac:dyDescent="0.35">
      <c r="A158" s="20"/>
      <c r="E158" s="22"/>
      <c r="F158" s="1"/>
      <c r="G158" s="18"/>
    </row>
    <row r="159" spans="1:7" x14ac:dyDescent="0.35">
      <c r="A159" s="20"/>
      <c r="E159" s="22"/>
      <c r="F159" s="1"/>
      <c r="G159" s="18"/>
    </row>
    <row r="160" spans="1:7" x14ac:dyDescent="0.35">
      <c r="A160" s="20"/>
      <c r="E160" s="22"/>
      <c r="F160" s="1"/>
      <c r="G160" s="18"/>
    </row>
    <row r="161" spans="1:7" x14ac:dyDescent="0.35">
      <c r="A161" s="20"/>
      <c r="E161" s="22"/>
      <c r="F161" s="1"/>
      <c r="G161" s="18"/>
    </row>
    <row r="162" spans="1:7" x14ac:dyDescent="0.35">
      <c r="A162" s="20"/>
      <c r="E162" s="22"/>
      <c r="F162" s="1"/>
      <c r="G162" s="18"/>
    </row>
    <row r="163" spans="1:7" x14ac:dyDescent="0.35">
      <c r="A163" s="20"/>
      <c r="E163" s="22"/>
      <c r="F163" s="1"/>
      <c r="G163" s="18"/>
    </row>
    <row r="164" spans="1:7" x14ac:dyDescent="0.35">
      <c r="A164" s="20"/>
      <c r="E164" s="22"/>
      <c r="F164" s="1"/>
      <c r="G164" s="18"/>
    </row>
    <row r="165" spans="1:7" x14ac:dyDescent="0.35">
      <c r="A165" s="20"/>
      <c r="E165" s="22"/>
      <c r="F165" s="1"/>
      <c r="G165" s="18"/>
    </row>
    <row r="166" spans="1:7" x14ac:dyDescent="0.35">
      <c r="A166" s="20"/>
      <c r="E166" s="22"/>
      <c r="F166" s="1"/>
      <c r="G166" s="18"/>
    </row>
    <row r="167" spans="1:7" x14ac:dyDescent="0.35">
      <c r="A167" s="20"/>
      <c r="E167" s="22"/>
      <c r="F167" s="1"/>
      <c r="G167" s="18"/>
    </row>
    <row r="168" spans="1:7" x14ac:dyDescent="0.35">
      <c r="A168" s="20"/>
      <c r="E168" s="22"/>
      <c r="F168" s="1"/>
      <c r="G168" s="18"/>
    </row>
    <row r="169" spans="1:7" x14ac:dyDescent="0.35">
      <c r="A169" s="20"/>
      <c r="E169" s="22"/>
      <c r="F169" s="1"/>
      <c r="G169" s="18"/>
    </row>
    <row r="170" spans="1:7" x14ac:dyDescent="0.35">
      <c r="A170" s="20"/>
      <c r="E170" s="22"/>
      <c r="F170" s="1"/>
      <c r="G170" s="18"/>
    </row>
    <row r="171" spans="1:7" x14ac:dyDescent="0.35">
      <c r="A171" s="20"/>
      <c r="E171" s="22"/>
      <c r="F171" s="1"/>
      <c r="G171" s="18"/>
    </row>
    <row r="172" spans="1:7" x14ac:dyDescent="0.35">
      <c r="A172" s="20"/>
      <c r="E172" s="22"/>
      <c r="F172" s="1"/>
      <c r="G172" s="18"/>
    </row>
    <row r="173" spans="1:7" x14ac:dyDescent="0.35">
      <c r="A173" s="20"/>
      <c r="E173" s="22"/>
      <c r="F173" s="1"/>
      <c r="G173" s="18"/>
    </row>
    <row r="174" spans="1:7" x14ac:dyDescent="0.35">
      <c r="A174" s="20"/>
      <c r="E174" s="22"/>
      <c r="F174" s="1"/>
      <c r="G174" s="18"/>
    </row>
    <row r="175" spans="1:7" x14ac:dyDescent="0.35">
      <c r="A175" s="20"/>
      <c r="E175" s="22"/>
      <c r="F175" s="1"/>
      <c r="G175" s="18"/>
    </row>
    <row r="176" spans="1:7" x14ac:dyDescent="0.35">
      <c r="A176" s="20"/>
      <c r="E176" s="22"/>
      <c r="F176" s="1"/>
      <c r="G176" s="18"/>
    </row>
    <row r="177" spans="1:7" x14ac:dyDescent="0.35">
      <c r="A177" s="20"/>
      <c r="E177" s="22"/>
      <c r="F177" s="1"/>
      <c r="G177" s="18"/>
    </row>
    <row r="178" spans="1:7" x14ac:dyDescent="0.35">
      <c r="A178" s="20"/>
      <c r="E178" s="22"/>
      <c r="F178" s="1"/>
      <c r="G178" s="18"/>
    </row>
    <row r="179" spans="1:7" x14ac:dyDescent="0.35">
      <c r="A179" s="20"/>
      <c r="E179" s="22"/>
      <c r="F179" s="1"/>
      <c r="G179" s="18"/>
    </row>
    <row r="180" spans="1:7" x14ac:dyDescent="0.35">
      <c r="A180" s="20"/>
      <c r="E180" s="22"/>
      <c r="F180" s="1"/>
      <c r="G180" s="18"/>
    </row>
    <row r="181" spans="1:7" x14ac:dyDescent="0.35">
      <c r="A181" s="20"/>
      <c r="E181" s="22"/>
      <c r="F181" s="1"/>
      <c r="G181" s="18"/>
    </row>
    <row r="182" spans="1:7" x14ac:dyDescent="0.35">
      <c r="A182" s="20"/>
      <c r="E182" s="22"/>
      <c r="F182" s="1"/>
      <c r="G182" s="18"/>
    </row>
    <row r="183" spans="1:7" x14ac:dyDescent="0.35">
      <c r="A183" s="20"/>
      <c r="E183" s="22"/>
      <c r="F183" s="1"/>
      <c r="G183" s="18"/>
    </row>
    <row r="184" spans="1:7" x14ac:dyDescent="0.35">
      <c r="A184" s="20"/>
      <c r="E184" s="22"/>
      <c r="F184" s="1"/>
      <c r="G184" s="18"/>
    </row>
    <row r="185" spans="1:7" x14ac:dyDescent="0.35">
      <c r="A185" s="20"/>
      <c r="E185" s="22"/>
      <c r="F185" s="1"/>
      <c r="G185" s="18"/>
    </row>
    <row r="186" spans="1:7" x14ac:dyDescent="0.35">
      <c r="A186" s="20"/>
      <c r="E186" s="22"/>
      <c r="F186" s="1"/>
      <c r="G186" s="18"/>
    </row>
    <row r="187" spans="1:7" x14ac:dyDescent="0.35">
      <c r="A187" s="20"/>
      <c r="E187" s="22"/>
      <c r="F187" s="1"/>
      <c r="G187" s="18"/>
    </row>
    <row r="188" spans="1:7" x14ac:dyDescent="0.35">
      <c r="A188" s="20"/>
      <c r="E188" s="22"/>
      <c r="F188" s="1"/>
      <c r="G188" s="18"/>
    </row>
    <row r="189" spans="1:7" x14ac:dyDescent="0.35">
      <c r="A189" s="20"/>
      <c r="E189" s="22"/>
      <c r="F189" s="1"/>
      <c r="G189" s="18"/>
    </row>
    <row r="190" spans="1:7" x14ac:dyDescent="0.35">
      <c r="A190" s="20"/>
      <c r="E190" s="26"/>
      <c r="F190" s="1"/>
      <c r="G190" s="18"/>
    </row>
    <row r="191" spans="1:7" x14ac:dyDescent="0.35">
      <c r="A191" s="20"/>
      <c r="E191" s="22"/>
      <c r="F191" s="1"/>
      <c r="G191" s="18"/>
    </row>
    <row r="192" spans="1:7" x14ac:dyDescent="0.35">
      <c r="A192" s="20"/>
      <c r="E192" s="26"/>
      <c r="F192" s="1"/>
      <c r="G192" s="18"/>
    </row>
    <row r="193" spans="1:7" x14ac:dyDescent="0.35">
      <c r="A193" s="20"/>
      <c r="F193" s="1"/>
      <c r="G193" s="18"/>
    </row>
    <row r="194" spans="1:7" x14ac:dyDescent="0.35">
      <c r="A194" s="20"/>
      <c r="F194" s="1"/>
      <c r="G194" s="18"/>
    </row>
    <row r="195" spans="1:7" x14ac:dyDescent="0.35">
      <c r="A195" s="20"/>
      <c r="F195" s="1"/>
      <c r="G195" s="18"/>
    </row>
    <row r="196" spans="1:7" x14ac:dyDescent="0.35">
      <c r="A196" s="20"/>
      <c r="F196" s="1"/>
      <c r="G196" s="18"/>
    </row>
    <row r="197" spans="1:7" x14ac:dyDescent="0.35">
      <c r="A197" s="20"/>
      <c r="E197" s="22"/>
      <c r="F197" s="1"/>
      <c r="G197" s="18"/>
    </row>
    <row r="198" spans="1:7" x14ac:dyDescent="0.35">
      <c r="A198" s="20"/>
      <c r="F198" s="1"/>
      <c r="G198" s="18"/>
    </row>
    <row r="199" spans="1:7" x14ac:dyDescent="0.35">
      <c r="A199" s="20"/>
      <c r="E199" s="22"/>
      <c r="F199" s="1"/>
      <c r="G199" s="18"/>
    </row>
    <row r="200" spans="1:7" x14ac:dyDescent="0.35">
      <c r="A200" s="20"/>
      <c r="F200" s="1"/>
      <c r="G200" s="18"/>
    </row>
    <row r="201" spans="1:7" x14ac:dyDescent="0.35">
      <c r="A201" s="20"/>
      <c r="E201" s="22"/>
      <c r="F201" s="1"/>
      <c r="G201" s="18"/>
    </row>
    <row r="202" spans="1:7" x14ac:dyDescent="0.35">
      <c r="A202" s="20"/>
      <c r="F202" s="1"/>
      <c r="G202" s="18"/>
    </row>
    <row r="203" spans="1:7" x14ac:dyDescent="0.35">
      <c r="A203" s="20"/>
      <c r="E203" s="22"/>
      <c r="F203" s="1"/>
      <c r="G203" s="18"/>
    </row>
    <row r="204" spans="1:7" x14ac:dyDescent="0.35">
      <c r="A204" s="20"/>
      <c r="F204" s="1"/>
      <c r="G204" s="18"/>
    </row>
    <row r="205" spans="1:7" x14ac:dyDescent="0.35">
      <c r="A205" s="20"/>
      <c r="E205" s="22"/>
      <c r="F205" s="1"/>
      <c r="G205" s="18"/>
    </row>
    <row r="206" spans="1:7" x14ac:dyDescent="0.35">
      <c r="A206" s="20"/>
      <c r="F206" s="1"/>
      <c r="G206" s="18"/>
    </row>
    <row r="207" spans="1:7" x14ac:dyDescent="0.35">
      <c r="A207" s="20"/>
      <c r="F207" s="1"/>
      <c r="G207" s="18"/>
    </row>
    <row r="208" spans="1:7" x14ac:dyDescent="0.35">
      <c r="A208" s="20"/>
      <c r="F208" s="1"/>
      <c r="G208" s="18"/>
    </row>
    <row r="209" spans="1:7" x14ac:dyDescent="0.35">
      <c r="A209" s="20"/>
      <c r="F209" s="1"/>
      <c r="G209" s="18"/>
    </row>
    <row r="210" spans="1:7" x14ac:dyDescent="0.35">
      <c r="A210" s="20"/>
      <c r="F210" s="1"/>
      <c r="G210" s="18"/>
    </row>
    <row r="211" spans="1:7" x14ac:dyDescent="0.35">
      <c r="A211" s="20"/>
      <c r="F211" s="1"/>
      <c r="G211" s="18"/>
    </row>
    <row r="212" spans="1:7" x14ac:dyDescent="0.35">
      <c r="A212" s="20"/>
      <c r="F212" s="1"/>
      <c r="G212" s="18"/>
    </row>
    <row r="213" spans="1:7" x14ac:dyDescent="0.35">
      <c r="A213" s="20"/>
      <c r="F213" s="1"/>
      <c r="G213" s="18"/>
    </row>
    <row r="214" spans="1:7" x14ac:dyDescent="0.35">
      <c r="A214" s="20"/>
      <c r="F214" s="1"/>
      <c r="G214" s="18"/>
    </row>
    <row r="215" spans="1:7" x14ac:dyDescent="0.35">
      <c r="A215" s="20"/>
      <c r="F215" s="1"/>
      <c r="G215" s="18"/>
    </row>
    <row r="216" spans="1:7" x14ac:dyDescent="0.35">
      <c r="A216" s="20"/>
      <c r="F216" s="1"/>
      <c r="G216" s="18"/>
    </row>
    <row r="217" spans="1:7" x14ac:dyDescent="0.35">
      <c r="A217" s="20"/>
      <c r="F217" s="1"/>
      <c r="G217" s="18"/>
    </row>
    <row r="218" spans="1:7" x14ac:dyDescent="0.35">
      <c r="A218" s="20"/>
      <c r="F218" s="1"/>
      <c r="G218" s="18"/>
    </row>
    <row r="219" spans="1:7" x14ac:dyDescent="0.35">
      <c r="A219" s="20"/>
      <c r="F219" s="1"/>
      <c r="G219" s="18"/>
    </row>
    <row r="220" spans="1:7" x14ac:dyDescent="0.35">
      <c r="A220" s="20"/>
      <c r="F220" s="1"/>
      <c r="G220" s="18"/>
    </row>
    <row r="221" spans="1:7" x14ac:dyDescent="0.35">
      <c r="A221" s="20"/>
      <c r="F221" s="1"/>
      <c r="G221" s="18"/>
    </row>
    <row r="222" spans="1:7" x14ac:dyDescent="0.35">
      <c r="A222" s="20"/>
      <c r="F222" s="1"/>
      <c r="G222" s="18"/>
    </row>
    <row r="223" spans="1:7" x14ac:dyDescent="0.35">
      <c r="A223" s="20"/>
      <c r="F223" s="1"/>
      <c r="G223" s="18"/>
    </row>
    <row r="224" spans="1:7" x14ac:dyDescent="0.35">
      <c r="A224" s="20"/>
      <c r="F224" s="1"/>
      <c r="G224" s="18"/>
    </row>
    <row r="225" spans="1:1" x14ac:dyDescent="0.35">
      <c r="A225" s="20"/>
    </row>
    <row r="226" spans="1:1" x14ac:dyDescent="0.35">
      <c r="A226" s="20"/>
    </row>
    <row r="227" spans="1:1" x14ac:dyDescent="0.35">
      <c r="A227" s="20"/>
    </row>
    <row r="228" spans="1:1" x14ac:dyDescent="0.35">
      <c r="A228" s="20"/>
    </row>
    <row r="229" spans="1:1" x14ac:dyDescent="0.35">
      <c r="A229" s="20"/>
    </row>
    <row r="230" spans="1:1" x14ac:dyDescent="0.35">
      <c r="A230" s="20"/>
    </row>
    <row r="231" spans="1:1" x14ac:dyDescent="0.35">
      <c r="A231" s="20"/>
    </row>
    <row r="232" spans="1:1" x14ac:dyDescent="0.35">
      <c r="A232" s="20"/>
    </row>
    <row r="233" spans="1:1" x14ac:dyDescent="0.35">
      <c r="A233" s="20"/>
    </row>
    <row r="234" spans="1:1" x14ac:dyDescent="0.35">
      <c r="A234" s="20"/>
    </row>
    <row r="235" spans="1:1" x14ac:dyDescent="0.35">
      <c r="A235" s="20"/>
    </row>
    <row r="236" spans="1:1" x14ac:dyDescent="0.35">
      <c r="A236" s="20"/>
    </row>
    <row r="237" spans="1:1" x14ac:dyDescent="0.35">
      <c r="A237" s="20"/>
    </row>
    <row r="238" spans="1:1" x14ac:dyDescent="0.35">
      <c r="A238" s="20"/>
    </row>
    <row r="239" spans="1:1" x14ac:dyDescent="0.35">
      <c r="A239" s="20"/>
    </row>
    <row r="240" spans="1:1" x14ac:dyDescent="0.35">
      <c r="A240" s="20"/>
    </row>
    <row r="241" spans="1:1" x14ac:dyDescent="0.35">
      <c r="A241" s="20"/>
    </row>
    <row r="242" spans="1:1" x14ac:dyDescent="0.35">
      <c r="A242" s="20"/>
    </row>
    <row r="243" spans="1:1" x14ac:dyDescent="0.35">
      <c r="A243" s="20"/>
    </row>
    <row r="244" spans="1:1" x14ac:dyDescent="0.35">
      <c r="A244" s="20"/>
    </row>
    <row r="245" spans="1:1" x14ac:dyDescent="0.35">
      <c r="A245" s="20"/>
    </row>
    <row r="246" spans="1:1" x14ac:dyDescent="0.35">
      <c r="A246" s="20"/>
    </row>
    <row r="247" spans="1:1" x14ac:dyDescent="0.35">
      <c r="A247" s="20"/>
    </row>
    <row r="248" spans="1:1" x14ac:dyDescent="0.35">
      <c r="A248" s="20"/>
    </row>
    <row r="249" spans="1:1" x14ac:dyDescent="0.35">
      <c r="A249" s="20"/>
    </row>
    <row r="250" spans="1:1" x14ac:dyDescent="0.35">
      <c r="A250" s="20"/>
    </row>
    <row r="251" spans="1:1" x14ac:dyDescent="0.35">
      <c r="A251" s="20"/>
    </row>
    <row r="252" spans="1:1" x14ac:dyDescent="0.35">
      <c r="A252" s="20"/>
    </row>
    <row r="253" spans="1:1" x14ac:dyDescent="0.35">
      <c r="A253" s="20"/>
    </row>
    <row r="254" spans="1:1" x14ac:dyDescent="0.35">
      <c r="A254" s="20"/>
    </row>
    <row r="255" spans="1:1" x14ac:dyDescent="0.35">
      <c r="A255" s="20"/>
    </row>
    <row r="256" spans="1:1" x14ac:dyDescent="0.35">
      <c r="A256" s="20"/>
    </row>
    <row r="257" spans="1:1" x14ac:dyDescent="0.35">
      <c r="A257" s="20"/>
    </row>
    <row r="258" spans="1:1" x14ac:dyDescent="0.35">
      <c r="A258" s="20"/>
    </row>
    <row r="259" spans="1:1" x14ac:dyDescent="0.35">
      <c r="A259" s="20"/>
    </row>
    <row r="260" spans="1:1" x14ac:dyDescent="0.35">
      <c r="A260" s="20"/>
    </row>
    <row r="261" spans="1:1" x14ac:dyDescent="0.35">
      <c r="A261" s="20"/>
    </row>
    <row r="262" spans="1:1" x14ac:dyDescent="0.35">
      <c r="A262" s="20"/>
    </row>
    <row r="263" spans="1:1" x14ac:dyDescent="0.35">
      <c r="A263" s="20"/>
    </row>
    <row r="264" spans="1:1" x14ac:dyDescent="0.35">
      <c r="A264" s="20"/>
    </row>
    <row r="265" spans="1:1" x14ac:dyDescent="0.35">
      <c r="A265" s="20"/>
    </row>
    <row r="266" spans="1:1" x14ac:dyDescent="0.35">
      <c r="A266" s="20"/>
    </row>
    <row r="267" spans="1:1" x14ac:dyDescent="0.35">
      <c r="A267" s="20"/>
    </row>
    <row r="268" spans="1:1" x14ac:dyDescent="0.35">
      <c r="A268" s="20"/>
    </row>
    <row r="269" spans="1:1" x14ac:dyDescent="0.35">
      <c r="A269" s="20"/>
    </row>
    <row r="270" spans="1:1" x14ac:dyDescent="0.35">
      <c r="A270" s="20"/>
    </row>
    <row r="271" spans="1:1" x14ac:dyDescent="0.35">
      <c r="A271" s="20"/>
    </row>
    <row r="272" spans="1:1" x14ac:dyDescent="0.35">
      <c r="A272" s="20"/>
    </row>
    <row r="273" spans="1:1" x14ac:dyDescent="0.35">
      <c r="A273" s="20"/>
    </row>
    <row r="274" spans="1:1" x14ac:dyDescent="0.35">
      <c r="A274" s="20"/>
    </row>
    <row r="275" spans="1:1" x14ac:dyDescent="0.35">
      <c r="A275" s="20"/>
    </row>
    <row r="276" spans="1:1" x14ac:dyDescent="0.35">
      <c r="A276" s="20"/>
    </row>
    <row r="277" spans="1:1" x14ac:dyDescent="0.35">
      <c r="A277" s="20"/>
    </row>
    <row r="278" spans="1:1" x14ac:dyDescent="0.35">
      <c r="A278" s="20"/>
    </row>
    <row r="279" spans="1:1" x14ac:dyDescent="0.35">
      <c r="A279" s="20"/>
    </row>
    <row r="280" spans="1:1" x14ac:dyDescent="0.35">
      <c r="A280" s="20"/>
    </row>
    <row r="281" spans="1:1" x14ac:dyDescent="0.35">
      <c r="A281" s="20"/>
    </row>
    <row r="282" spans="1:1" x14ac:dyDescent="0.35">
      <c r="A282" s="20"/>
    </row>
    <row r="283" spans="1:1" x14ac:dyDescent="0.35">
      <c r="A283" s="20"/>
    </row>
    <row r="284" spans="1:1" x14ac:dyDescent="0.35">
      <c r="A284" s="20"/>
    </row>
    <row r="285" spans="1:1" x14ac:dyDescent="0.35">
      <c r="A285" s="20"/>
    </row>
    <row r="286" spans="1:1" x14ac:dyDescent="0.35">
      <c r="A286" s="20"/>
    </row>
    <row r="287" spans="1:1" x14ac:dyDescent="0.35">
      <c r="A287" s="20"/>
    </row>
    <row r="288" spans="1:1" x14ac:dyDescent="0.35">
      <c r="A288" s="20"/>
    </row>
    <row r="289" spans="1:1" x14ac:dyDescent="0.35">
      <c r="A289" s="20"/>
    </row>
    <row r="290" spans="1:1" x14ac:dyDescent="0.35">
      <c r="A290" s="20"/>
    </row>
    <row r="291" spans="1:1" x14ac:dyDescent="0.35">
      <c r="A291" s="20"/>
    </row>
    <row r="292" spans="1:1" x14ac:dyDescent="0.35">
      <c r="A292" s="20"/>
    </row>
    <row r="293" spans="1:1" x14ac:dyDescent="0.35">
      <c r="A293" s="20"/>
    </row>
    <row r="294" spans="1:1" x14ac:dyDescent="0.35">
      <c r="A294" s="20"/>
    </row>
    <row r="295" spans="1:1" x14ac:dyDescent="0.35">
      <c r="A295" s="20"/>
    </row>
    <row r="296" spans="1:1" x14ac:dyDescent="0.35">
      <c r="A296" s="20"/>
    </row>
    <row r="297" spans="1:1" x14ac:dyDescent="0.35">
      <c r="A297" s="20"/>
    </row>
    <row r="298" spans="1:1" x14ac:dyDescent="0.35">
      <c r="A298" s="20"/>
    </row>
    <row r="299" spans="1:1" x14ac:dyDescent="0.35">
      <c r="A299" s="20"/>
    </row>
    <row r="300" spans="1:1" x14ac:dyDescent="0.35">
      <c r="A300" s="20"/>
    </row>
    <row r="301" spans="1:1" x14ac:dyDescent="0.35">
      <c r="A301" s="20"/>
    </row>
    <row r="302" spans="1:1" x14ac:dyDescent="0.35">
      <c r="A302" s="20"/>
    </row>
    <row r="303" spans="1:1" x14ac:dyDescent="0.35">
      <c r="A303" s="20"/>
    </row>
    <row r="304" spans="1:1" x14ac:dyDescent="0.35">
      <c r="A304" s="20"/>
    </row>
    <row r="305" spans="1:1" x14ac:dyDescent="0.35">
      <c r="A305" s="20"/>
    </row>
    <row r="306" spans="1:1" x14ac:dyDescent="0.35">
      <c r="A306" s="20"/>
    </row>
    <row r="307" spans="1:1" x14ac:dyDescent="0.35">
      <c r="A307" s="20"/>
    </row>
    <row r="308" spans="1:1" x14ac:dyDescent="0.35">
      <c r="A308" s="20"/>
    </row>
    <row r="309" spans="1:1" x14ac:dyDescent="0.35">
      <c r="A309" s="20"/>
    </row>
    <row r="310" spans="1:1" x14ac:dyDescent="0.35">
      <c r="A310" s="20"/>
    </row>
    <row r="311" spans="1:1" x14ac:dyDescent="0.35">
      <c r="A311" s="20"/>
    </row>
    <row r="312" spans="1:1" x14ac:dyDescent="0.35">
      <c r="A312" s="20"/>
    </row>
    <row r="313" spans="1:1" x14ac:dyDescent="0.35">
      <c r="A313" s="20"/>
    </row>
    <row r="314" spans="1:1" x14ac:dyDescent="0.35">
      <c r="A314" s="20"/>
    </row>
    <row r="315" spans="1:1" x14ac:dyDescent="0.35">
      <c r="A315" s="20"/>
    </row>
    <row r="316" spans="1:1" x14ac:dyDescent="0.35">
      <c r="A316" s="20"/>
    </row>
    <row r="317" spans="1:1" x14ac:dyDescent="0.35">
      <c r="A317" s="20"/>
    </row>
    <row r="318" spans="1:1" x14ac:dyDescent="0.35">
      <c r="A318" s="20"/>
    </row>
    <row r="319" spans="1:1" x14ac:dyDescent="0.35">
      <c r="A319" s="20"/>
    </row>
    <row r="320" spans="1:1" x14ac:dyDescent="0.35">
      <c r="A320" s="20"/>
    </row>
    <row r="321" spans="1:1" x14ac:dyDescent="0.35">
      <c r="A321" s="20"/>
    </row>
    <row r="322" spans="1:1" x14ac:dyDescent="0.35">
      <c r="A322" s="20"/>
    </row>
    <row r="323" spans="1:1" x14ac:dyDescent="0.35">
      <c r="A323" s="20"/>
    </row>
    <row r="324" spans="1:1" x14ac:dyDescent="0.35">
      <c r="A324" s="20"/>
    </row>
    <row r="325" spans="1:1" x14ac:dyDescent="0.35">
      <c r="A325" s="20"/>
    </row>
    <row r="326" spans="1:1" x14ac:dyDescent="0.35">
      <c r="A326" s="20"/>
    </row>
    <row r="327" spans="1:1" x14ac:dyDescent="0.35">
      <c r="A327" s="20"/>
    </row>
    <row r="328" spans="1:1" x14ac:dyDescent="0.35">
      <c r="A328" s="20"/>
    </row>
    <row r="329" spans="1:1" x14ac:dyDescent="0.35">
      <c r="A329" s="20"/>
    </row>
    <row r="330" spans="1:1" x14ac:dyDescent="0.35">
      <c r="A330" s="20"/>
    </row>
    <row r="331" spans="1:1" x14ac:dyDescent="0.35">
      <c r="A331" s="20"/>
    </row>
    <row r="332" spans="1:1" x14ac:dyDescent="0.35">
      <c r="A332" s="20"/>
    </row>
    <row r="333" spans="1:1" x14ac:dyDescent="0.35">
      <c r="A333" s="20"/>
    </row>
    <row r="334" spans="1:1" x14ac:dyDescent="0.35">
      <c r="A334" s="20"/>
    </row>
    <row r="335" spans="1:1" x14ac:dyDescent="0.35">
      <c r="A335" s="20"/>
    </row>
    <row r="336" spans="1:1" x14ac:dyDescent="0.35">
      <c r="A336" s="20"/>
    </row>
    <row r="337" spans="1:1" x14ac:dyDescent="0.35">
      <c r="A337" s="20"/>
    </row>
    <row r="338" spans="1:1" x14ac:dyDescent="0.35">
      <c r="A338" s="20"/>
    </row>
    <row r="339" spans="1:1" x14ac:dyDescent="0.35">
      <c r="A339" s="20"/>
    </row>
    <row r="340" spans="1:1" x14ac:dyDescent="0.35">
      <c r="A340" s="20"/>
    </row>
    <row r="341" spans="1:1" x14ac:dyDescent="0.35">
      <c r="A341" s="20"/>
    </row>
    <row r="342" spans="1:1" x14ac:dyDescent="0.35">
      <c r="A342" s="20"/>
    </row>
    <row r="343" spans="1:1" x14ac:dyDescent="0.35">
      <c r="A343" s="20"/>
    </row>
    <row r="344" spans="1:1" x14ac:dyDescent="0.35">
      <c r="A344" s="20"/>
    </row>
    <row r="345" spans="1:1" x14ac:dyDescent="0.35">
      <c r="A345" s="20"/>
    </row>
    <row r="346" spans="1:1" x14ac:dyDescent="0.35">
      <c r="A346" s="20"/>
    </row>
    <row r="347" spans="1:1" x14ac:dyDescent="0.35">
      <c r="A347" s="20"/>
    </row>
    <row r="348" spans="1:1" x14ac:dyDescent="0.35">
      <c r="A348" s="20"/>
    </row>
    <row r="349" spans="1:1" x14ac:dyDescent="0.35">
      <c r="A349" s="20"/>
    </row>
    <row r="350" spans="1:1" x14ac:dyDescent="0.35">
      <c r="A350" s="20"/>
    </row>
    <row r="351" spans="1:1" x14ac:dyDescent="0.35">
      <c r="A351" s="20"/>
    </row>
    <row r="352" spans="1:1" x14ac:dyDescent="0.35">
      <c r="A352" s="20"/>
    </row>
    <row r="353" spans="1:1" x14ac:dyDescent="0.35">
      <c r="A353" s="20"/>
    </row>
    <row r="354" spans="1:1" x14ac:dyDescent="0.35">
      <c r="A354" s="20"/>
    </row>
    <row r="355" spans="1:1" x14ac:dyDescent="0.35">
      <c r="A355" s="20"/>
    </row>
    <row r="356" spans="1:1" x14ac:dyDescent="0.35">
      <c r="A356" s="20"/>
    </row>
    <row r="357" spans="1:1" x14ac:dyDescent="0.35">
      <c r="A357" s="20"/>
    </row>
    <row r="358" spans="1:1" x14ac:dyDescent="0.35">
      <c r="A358" s="20"/>
    </row>
    <row r="359" spans="1:1" x14ac:dyDescent="0.35">
      <c r="A359" s="20"/>
    </row>
    <row r="360" spans="1:1" x14ac:dyDescent="0.35">
      <c r="A360" s="20"/>
    </row>
    <row r="361" spans="1:1" x14ac:dyDescent="0.35">
      <c r="A361" s="20"/>
    </row>
    <row r="362" spans="1:1" x14ac:dyDescent="0.35">
      <c r="A362" s="20"/>
    </row>
    <row r="363" spans="1:1" x14ac:dyDescent="0.35">
      <c r="A363" s="20"/>
    </row>
    <row r="364" spans="1:1" x14ac:dyDescent="0.35">
      <c r="A364" s="20"/>
    </row>
    <row r="365" spans="1:1" x14ac:dyDescent="0.35">
      <c r="A365" s="20"/>
    </row>
    <row r="366" spans="1:1" x14ac:dyDescent="0.35">
      <c r="A366" s="20"/>
    </row>
    <row r="367" spans="1:1" x14ac:dyDescent="0.35">
      <c r="A367" s="20"/>
    </row>
    <row r="368" spans="1:1" x14ac:dyDescent="0.35">
      <c r="A368" s="20"/>
    </row>
    <row r="369" spans="1:1" x14ac:dyDescent="0.35">
      <c r="A369" s="20"/>
    </row>
    <row r="370" spans="1:1" x14ac:dyDescent="0.35">
      <c r="A370" s="20"/>
    </row>
    <row r="371" spans="1:1" x14ac:dyDescent="0.35">
      <c r="A371" s="20"/>
    </row>
    <row r="372" spans="1:1" x14ac:dyDescent="0.35">
      <c r="A372" s="20"/>
    </row>
    <row r="373" spans="1:1" x14ac:dyDescent="0.35">
      <c r="A373" s="20"/>
    </row>
    <row r="374" spans="1:1" x14ac:dyDescent="0.35">
      <c r="A374" s="20"/>
    </row>
    <row r="375" spans="1:1" x14ac:dyDescent="0.35">
      <c r="A375" s="20"/>
    </row>
    <row r="376" spans="1:1" x14ac:dyDescent="0.35">
      <c r="A376" s="20"/>
    </row>
    <row r="377" spans="1:1" x14ac:dyDescent="0.35">
      <c r="A377" s="20"/>
    </row>
    <row r="378" spans="1:1" x14ac:dyDescent="0.35">
      <c r="A378" s="20"/>
    </row>
    <row r="379" spans="1:1" x14ac:dyDescent="0.35">
      <c r="A379" s="20"/>
    </row>
    <row r="380" spans="1:1" x14ac:dyDescent="0.35">
      <c r="A380" s="20"/>
    </row>
    <row r="381" spans="1:1" x14ac:dyDescent="0.35">
      <c r="A381" s="20"/>
    </row>
    <row r="382" spans="1:1" x14ac:dyDescent="0.35">
      <c r="A382" s="20"/>
    </row>
    <row r="383" spans="1:1" x14ac:dyDescent="0.35">
      <c r="A383" s="20"/>
    </row>
    <row r="384" spans="1:1" x14ac:dyDescent="0.35">
      <c r="A384" s="20"/>
    </row>
    <row r="385" spans="1:1" x14ac:dyDescent="0.35">
      <c r="A385" s="20"/>
    </row>
    <row r="386" spans="1:1" x14ac:dyDescent="0.35">
      <c r="A386" s="20"/>
    </row>
    <row r="387" spans="1:1" x14ac:dyDescent="0.35">
      <c r="A387" s="20"/>
    </row>
    <row r="388" spans="1:1" x14ac:dyDescent="0.35">
      <c r="A388" s="20"/>
    </row>
    <row r="389" spans="1:1" x14ac:dyDescent="0.35">
      <c r="A389" s="20"/>
    </row>
    <row r="390" spans="1:1" x14ac:dyDescent="0.35">
      <c r="A390" s="20"/>
    </row>
    <row r="391" spans="1:1" x14ac:dyDescent="0.35">
      <c r="A391" s="20"/>
    </row>
    <row r="392" spans="1:1" x14ac:dyDescent="0.35">
      <c r="A392" s="20"/>
    </row>
    <row r="393" spans="1:1" x14ac:dyDescent="0.35">
      <c r="A393" s="20"/>
    </row>
    <row r="394" spans="1:1" x14ac:dyDescent="0.35">
      <c r="A394" s="20"/>
    </row>
    <row r="395" spans="1:1" x14ac:dyDescent="0.35">
      <c r="A395" s="20"/>
    </row>
    <row r="396" spans="1:1" x14ac:dyDescent="0.35">
      <c r="A396" s="20"/>
    </row>
    <row r="397" spans="1:1" x14ac:dyDescent="0.35">
      <c r="A397" s="20"/>
    </row>
    <row r="398" spans="1:1" x14ac:dyDescent="0.35">
      <c r="A398" s="20"/>
    </row>
    <row r="399" spans="1:1" x14ac:dyDescent="0.35">
      <c r="A399" s="20"/>
    </row>
    <row r="400" spans="1:1" x14ac:dyDescent="0.35">
      <c r="A400" s="20"/>
    </row>
    <row r="401" spans="1:1" x14ac:dyDescent="0.35">
      <c r="A401" s="20"/>
    </row>
    <row r="402" spans="1:1" x14ac:dyDescent="0.35">
      <c r="A402" s="20"/>
    </row>
    <row r="403" spans="1:1" x14ac:dyDescent="0.35">
      <c r="A403" s="20"/>
    </row>
    <row r="404" spans="1:1" x14ac:dyDescent="0.35">
      <c r="A404" s="20"/>
    </row>
    <row r="405" spans="1:1" x14ac:dyDescent="0.35">
      <c r="A405" s="20"/>
    </row>
    <row r="406" spans="1:1" x14ac:dyDescent="0.35">
      <c r="A406" s="20"/>
    </row>
    <row r="407" spans="1:1" x14ac:dyDescent="0.35">
      <c r="A407" s="20"/>
    </row>
    <row r="408" spans="1:1" x14ac:dyDescent="0.35">
      <c r="A408" s="20"/>
    </row>
    <row r="409" spans="1:1" x14ac:dyDescent="0.35">
      <c r="A409" s="20"/>
    </row>
    <row r="410" spans="1:1" x14ac:dyDescent="0.35">
      <c r="A410" s="20"/>
    </row>
    <row r="411" spans="1:1" x14ac:dyDescent="0.35">
      <c r="A411" s="20"/>
    </row>
    <row r="412" spans="1:1" x14ac:dyDescent="0.35">
      <c r="A412" s="20"/>
    </row>
    <row r="413" spans="1:1" x14ac:dyDescent="0.35">
      <c r="A413" s="20"/>
    </row>
    <row r="414" spans="1:1" x14ac:dyDescent="0.35">
      <c r="A414" s="20"/>
    </row>
    <row r="415" spans="1:1" x14ac:dyDescent="0.35">
      <c r="A415" s="20"/>
    </row>
    <row r="416" spans="1:1" x14ac:dyDescent="0.35">
      <c r="A416" s="20"/>
    </row>
    <row r="417" spans="1:1" x14ac:dyDescent="0.35">
      <c r="A417" s="20"/>
    </row>
    <row r="418" spans="1:1" x14ac:dyDescent="0.35">
      <c r="A418" s="20"/>
    </row>
    <row r="419" spans="1:1" x14ac:dyDescent="0.35">
      <c r="A419" s="20"/>
    </row>
    <row r="420" spans="1:1" x14ac:dyDescent="0.35">
      <c r="A420" s="20"/>
    </row>
    <row r="421" spans="1:1" x14ac:dyDescent="0.35">
      <c r="A421" s="20"/>
    </row>
    <row r="422" spans="1:1" x14ac:dyDescent="0.35">
      <c r="A422" s="20"/>
    </row>
    <row r="423" spans="1:1" x14ac:dyDescent="0.35">
      <c r="A423" s="20"/>
    </row>
    <row r="424" spans="1:1" x14ac:dyDescent="0.35">
      <c r="A424" s="20"/>
    </row>
    <row r="425" spans="1:1" x14ac:dyDescent="0.35">
      <c r="A425" s="20"/>
    </row>
    <row r="426" spans="1:1" x14ac:dyDescent="0.35">
      <c r="A426" s="20"/>
    </row>
    <row r="427" spans="1:1" x14ac:dyDescent="0.35">
      <c r="A427" s="20"/>
    </row>
    <row r="428" spans="1:1" x14ac:dyDescent="0.35">
      <c r="A428" s="20"/>
    </row>
    <row r="429" spans="1:1" x14ac:dyDescent="0.35">
      <c r="A429" s="20"/>
    </row>
    <row r="430" spans="1:1" x14ac:dyDescent="0.35">
      <c r="A430" s="20"/>
    </row>
    <row r="431" spans="1:1" x14ac:dyDescent="0.35">
      <c r="A431" s="20"/>
    </row>
    <row r="432" spans="1:1" x14ac:dyDescent="0.35">
      <c r="A432" s="20"/>
    </row>
    <row r="433" spans="1:1" x14ac:dyDescent="0.35">
      <c r="A433" s="20"/>
    </row>
    <row r="434" spans="1:1" x14ac:dyDescent="0.35">
      <c r="A434" s="20"/>
    </row>
    <row r="435" spans="1:1" x14ac:dyDescent="0.35">
      <c r="A435" s="20"/>
    </row>
    <row r="436" spans="1:1" x14ac:dyDescent="0.35">
      <c r="A436" s="20"/>
    </row>
    <row r="437" spans="1:1" x14ac:dyDescent="0.35">
      <c r="A437" s="20"/>
    </row>
    <row r="438" spans="1:1" x14ac:dyDescent="0.35">
      <c r="A438" s="20"/>
    </row>
    <row r="439" spans="1:1" x14ac:dyDescent="0.35">
      <c r="A439" s="20"/>
    </row>
    <row r="440" spans="1:1" x14ac:dyDescent="0.35">
      <c r="A440" s="20"/>
    </row>
    <row r="441" spans="1:1" x14ac:dyDescent="0.35">
      <c r="A441" s="20"/>
    </row>
    <row r="442" spans="1:1" x14ac:dyDescent="0.35">
      <c r="A442" s="20"/>
    </row>
    <row r="443" spans="1:1" x14ac:dyDescent="0.35">
      <c r="A443" s="20"/>
    </row>
    <row r="444" spans="1:1" x14ac:dyDescent="0.35">
      <c r="A444" s="20"/>
    </row>
    <row r="445" spans="1:1" x14ac:dyDescent="0.35">
      <c r="A445" s="20"/>
    </row>
    <row r="446" spans="1:1" x14ac:dyDescent="0.35">
      <c r="A446" s="20"/>
    </row>
    <row r="447" spans="1:1" x14ac:dyDescent="0.35">
      <c r="A447" s="20"/>
    </row>
    <row r="448" spans="1:1" x14ac:dyDescent="0.35">
      <c r="A448" s="20"/>
    </row>
    <row r="449" spans="1:1" x14ac:dyDescent="0.35">
      <c r="A449" s="20"/>
    </row>
    <row r="450" spans="1:1" x14ac:dyDescent="0.35">
      <c r="A450" s="20"/>
    </row>
    <row r="451" spans="1:1" x14ac:dyDescent="0.35">
      <c r="A451" s="20"/>
    </row>
    <row r="452" spans="1:1" x14ac:dyDescent="0.35">
      <c r="A452" s="20"/>
    </row>
    <row r="453" spans="1:1" x14ac:dyDescent="0.35">
      <c r="A453" s="20"/>
    </row>
    <row r="454" spans="1:1" x14ac:dyDescent="0.35">
      <c r="A454" s="20"/>
    </row>
    <row r="455" spans="1:1" x14ac:dyDescent="0.35">
      <c r="A455" s="20"/>
    </row>
    <row r="456" spans="1:1" x14ac:dyDescent="0.35">
      <c r="A456" s="20"/>
    </row>
    <row r="457" spans="1:1" x14ac:dyDescent="0.35">
      <c r="A457" s="20"/>
    </row>
    <row r="458" spans="1:1" x14ac:dyDescent="0.35">
      <c r="A458" s="20"/>
    </row>
    <row r="459" spans="1:1" x14ac:dyDescent="0.35">
      <c r="A459" s="20"/>
    </row>
    <row r="460" spans="1:1" x14ac:dyDescent="0.35">
      <c r="A460" s="20"/>
    </row>
    <row r="461" spans="1:1" x14ac:dyDescent="0.35">
      <c r="A461" s="20"/>
    </row>
    <row r="462" spans="1:1" x14ac:dyDescent="0.35">
      <c r="A462" s="20"/>
    </row>
    <row r="463" spans="1:1" x14ac:dyDescent="0.35">
      <c r="A463" s="20"/>
    </row>
    <row r="464" spans="1:1" x14ac:dyDescent="0.35">
      <c r="A464" s="20"/>
    </row>
    <row r="465" spans="1:1" x14ac:dyDescent="0.35">
      <c r="A465" s="20"/>
    </row>
    <row r="466" spans="1:1" x14ac:dyDescent="0.35">
      <c r="A466" s="20"/>
    </row>
    <row r="467" spans="1:1" x14ac:dyDescent="0.35">
      <c r="A467" s="20"/>
    </row>
    <row r="468" spans="1:1" x14ac:dyDescent="0.35">
      <c r="A468" s="20"/>
    </row>
    <row r="469" spans="1:1" x14ac:dyDescent="0.35">
      <c r="A469" s="20"/>
    </row>
    <row r="470" spans="1:1" x14ac:dyDescent="0.35">
      <c r="A470" s="20"/>
    </row>
    <row r="471" spans="1:1" x14ac:dyDescent="0.35">
      <c r="A471" s="20"/>
    </row>
    <row r="472" spans="1:1" x14ac:dyDescent="0.35">
      <c r="A472" s="20"/>
    </row>
    <row r="473" spans="1:1" x14ac:dyDescent="0.35">
      <c r="A473" s="20"/>
    </row>
    <row r="474" spans="1:1" x14ac:dyDescent="0.35">
      <c r="A474" s="20"/>
    </row>
    <row r="475" spans="1:1" x14ac:dyDescent="0.35">
      <c r="A475" s="20"/>
    </row>
    <row r="476" spans="1:1" x14ac:dyDescent="0.35">
      <c r="A476" s="20"/>
    </row>
    <row r="477" spans="1:1" x14ac:dyDescent="0.35">
      <c r="A477" s="20"/>
    </row>
    <row r="478" spans="1:1" x14ac:dyDescent="0.35">
      <c r="A478" s="20"/>
    </row>
    <row r="479" spans="1:1" x14ac:dyDescent="0.35">
      <c r="A479" s="20"/>
    </row>
    <row r="480" spans="1:1" x14ac:dyDescent="0.35">
      <c r="A480" s="20"/>
    </row>
    <row r="481" spans="1:1" x14ac:dyDescent="0.35">
      <c r="A481" s="20"/>
    </row>
    <row r="482" spans="1:1" x14ac:dyDescent="0.35">
      <c r="A482" s="20"/>
    </row>
    <row r="483" spans="1:1" x14ac:dyDescent="0.35">
      <c r="A483" s="20"/>
    </row>
    <row r="484" spans="1:1" x14ac:dyDescent="0.35">
      <c r="A484" s="20"/>
    </row>
    <row r="485" spans="1:1" x14ac:dyDescent="0.35">
      <c r="A485" s="20"/>
    </row>
    <row r="486" spans="1:1" x14ac:dyDescent="0.35">
      <c r="A486" s="20"/>
    </row>
    <row r="487" spans="1:1" x14ac:dyDescent="0.35">
      <c r="A487" s="20"/>
    </row>
    <row r="488" spans="1:1" x14ac:dyDescent="0.35">
      <c r="A488" s="20"/>
    </row>
    <row r="489" spans="1:1" x14ac:dyDescent="0.35">
      <c r="A489" s="20"/>
    </row>
    <row r="490" spans="1:1" x14ac:dyDescent="0.35">
      <c r="A490" s="20"/>
    </row>
    <row r="491" spans="1:1" x14ac:dyDescent="0.35">
      <c r="A491" s="20"/>
    </row>
    <row r="492" spans="1:1" x14ac:dyDescent="0.35">
      <c r="A492" s="20"/>
    </row>
    <row r="493" spans="1:1" x14ac:dyDescent="0.35">
      <c r="A493" s="20"/>
    </row>
    <row r="494" spans="1:1" x14ac:dyDescent="0.35">
      <c r="A494" s="20"/>
    </row>
    <row r="495" spans="1:1" x14ac:dyDescent="0.35">
      <c r="A495" s="20"/>
    </row>
    <row r="496" spans="1:1" x14ac:dyDescent="0.35">
      <c r="A496" s="20"/>
    </row>
    <row r="497" spans="1:1" x14ac:dyDescent="0.35">
      <c r="A497" s="20"/>
    </row>
    <row r="498" spans="1:1" x14ac:dyDescent="0.35">
      <c r="A498" s="20"/>
    </row>
    <row r="499" spans="1:1" x14ac:dyDescent="0.35">
      <c r="A499" s="20"/>
    </row>
    <row r="500" spans="1:1" x14ac:dyDescent="0.35">
      <c r="A500" s="20"/>
    </row>
    <row r="501" spans="1:1" x14ac:dyDescent="0.35">
      <c r="A501" s="20"/>
    </row>
    <row r="502" spans="1:1" x14ac:dyDescent="0.35">
      <c r="A502" s="20"/>
    </row>
    <row r="503" spans="1:1" x14ac:dyDescent="0.35">
      <c r="A503" s="20"/>
    </row>
    <row r="504" spans="1:1" x14ac:dyDescent="0.35">
      <c r="A504" s="20"/>
    </row>
    <row r="505" spans="1:1" x14ac:dyDescent="0.35">
      <c r="A505" s="20"/>
    </row>
    <row r="506" spans="1:1" x14ac:dyDescent="0.35">
      <c r="A506" s="20"/>
    </row>
    <row r="507" spans="1:1" x14ac:dyDescent="0.35">
      <c r="A507" s="20"/>
    </row>
    <row r="508" spans="1:1" x14ac:dyDescent="0.35">
      <c r="A508" s="20"/>
    </row>
    <row r="509" spans="1:1" x14ac:dyDescent="0.35">
      <c r="A509" s="20"/>
    </row>
    <row r="510" spans="1:1" x14ac:dyDescent="0.35">
      <c r="A510" s="20"/>
    </row>
    <row r="511" spans="1:1" x14ac:dyDescent="0.35">
      <c r="A511" s="20"/>
    </row>
    <row r="512" spans="1:1" x14ac:dyDescent="0.35">
      <c r="A512" s="20"/>
    </row>
    <row r="513" spans="1:1" x14ac:dyDescent="0.35">
      <c r="A513" s="20"/>
    </row>
    <row r="514" spans="1:1" x14ac:dyDescent="0.35">
      <c r="A514" s="20"/>
    </row>
    <row r="515" spans="1:1" x14ac:dyDescent="0.35">
      <c r="A515" s="20"/>
    </row>
    <row r="516" spans="1:1" x14ac:dyDescent="0.35">
      <c r="A516" s="20"/>
    </row>
    <row r="517" spans="1:1" x14ac:dyDescent="0.35">
      <c r="A517" s="20"/>
    </row>
    <row r="518" spans="1:1" x14ac:dyDescent="0.35">
      <c r="A518" s="20"/>
    </row>
    <row r="519" spans="1:1" x14ac:dyDescent="0.35">
      <c r="A519" s="20"/>
    </row>
    <row r="520" spans="1:1" x14ac:dyDescent="0.35">
      <c r="A520" s="20"/>
    </row>
    <row r="521" spans="1:1" x14ac:dyDescent="0.35">
      <c r="A521" s="20"/>
    </row>
    <row r="522" spans="1:1" x14ac:dyDescent="0.35">
      <c r="A522" s="20"/>
    </row>
    <row r="523" spans="1:1" x14ac:dyDescent="0.35">
      <c r="A523" s="20"/>
    </row>
    <row r="524" spans="1:1" x14ac:dyDescent="0.35">
      <c r="A524" s="20"/>
    </row>
    <row r="525" spans="1:1" x14ac:dyDescent="0.35">
      <c r="A525" s="20"/>
    </row>
    <row r="526" spans="1:1" x14ac:dyDescent="0.35">
      <c r="A526" s="20"/>
    </row>
    <row r="527" spans="1:1" x14ac:dyDescent="0.35">
      <c r="A527" s="20"/>
    </row>
    <row r="528" spans="1:1" x14ac:dyDescent="0.35">
      <c r="A528" s="20"/>
    </row>
    <row r="529" spans="1:1" x14ac:dyDescent="0.35">
      <c r="A529" s="20"/>
    </row>
    <row r="530" spans="1:1" x14ac:dyDescent="0.35">
      <c r="A530" s="20"/>
    </row>
    <row r="531" spans="1:1" x14ac:dyDescent="0.35">
      <c r="A531" s="20"/>
    </row>
    <row r="532" spans="1:1" x14ac:dyDescent="0.35">
      <c r="A532" s="20"/>
    </row>
    <row r="533" spans="1:1" x14ac:dyDescent="0.35">
      <c r="A533" s="20"/>
    </row>
    <row r="534" spans="1:1" x14ac:dyDescent="0.35">
      <c r="A534" s="20"/>
    </row>
    <row r="535" spans="1:1" x14ac:dyDescent="0.35">
      <c r="A535" s="20"/>
    </row>
    <row r="536" spans="1:1" x14ac:dyDescent="0.35">
      <c r="A536" s="20"/>
    </row>
    <row r="537" spans="1:1" x14ac:dyDescent="0.35">
      <c r="A537" s="20"/>
    </row>
    <row r="538" spans="1:1" x14ac:dyDescent="0.35">
      <c r="A538" s="20"/>
    </row>
    <row r="539" spans="1:1" x14ac:dyDescent="0.35">
      <c r="A539" s="20"/>
    </row>
    <row r="540" spans="1:1" x14ac:dyDescent="0.35">
      <c r="A540" s="20"/>
    </row>
    <row r="541" spans="1:1" x14ac:dyDescent="0.35">
      <c r="A541" s="20"/>
    </row>
    <row r="542" spans="1:1" x14ac:dyDescent="0.35">
      <c r="A542" s="20"/>
    </row>
    <row r="543" spans="1:1" x14ac:dyDescent="0.35">
      <c r="A543" s="20"/>
    </row>
    <row r="544" spans="1:1" x14ac:dyDescent="0.35">
      <c r="A544" s="20"/>
    </row>
    <row r="545" spans="1:1" x14ac:dyDescent="0.35">
      <c r="A545" s="20"/>
    </row>
    <row r="546" spans="1:1" x14ac:dyDescent="0.35">
      <c r="A546" s="20"/>
    </row>
    <row r="547" spans="1:1" x14ac:dyDescent="0.35">
      <c r="A547" s="20"/>
    </row>
    <row r="548" spans="1:1" x14ac:dyDescent="0.35">
      <c r="A548" s="20"/>
    </row>
    <row r="549" spans="1:1" x14ac:dyDescent="0.35">
      <c r="A549" s="20"/>
    </row>
    <row r="550" spans="1:1" x14ac:dyDescent="0.35">
      <c r="A550" s="20"/>
    </row>
    <row r="551" spans="1:1" x14ac:dyDescent="0.35">
      <c r="A551" s="20"/>
    </row>
    <row r="552" spans="1:1" x14ac:dyDescent="0.35">
      <c r="A552" s="20"/>
    </row>
    <row r="553" spans="1:1" x14ac:dyDescent="0.35">
      <c r="A553" s="20"/>
    </row>
    <row r="554" spans="1:1" x14ac:dyDescent="0.35">
      <c r="A554" s="20"/>
    </row>
    <row r="555" spans="1:1" x14ac:dyDescent="0.35">
      <c r="A555" s="20"/>
    </row>
    <row r="556" spans="1:1" x14ac:dyDescent="0.35">
      <c r="A556" s="20"/>
    </row>
    <row r="557" spans="1:1" x14ac:dyDescent="0.35">
      <c r="A557" s="20"/>
    </row>
    <row r="558" spans="1:1" x14ac:dyDescent="0.35">
      <c r="A558" s="20"/>
    </row>
    <row r="559" spans="1:1" x14ac:dyDescent="0.35">
      <c r="A559" s="20"/>
    </row>
    <row r="560" spans="1:1" x14ac:dyDescent="0.35">
      <c r="A560" s="20"/>
    </row>
    <row r="561" spans="1:1" x14ac:dyDescent="0.35">
      <c r="A561" s="20"/>
    </row>
    <row r="562" spans="1:1" x14ac:dyDescent="0.35">
      <c r="A562" s="20"/>
    </row>
    <row r="563" spans="1:1" x14ac:dyDescent="0.35">
      <c r="A563" s="20"/>
    </row>
    <row r="564" spans="1:1" x14ac:dyDescent="0.35">
      <c r="A564" s="20"/>
    </row>
    <row r="565" spans="1:1" x14ac:dyDescent="0.35">
      <c r="A565" s="20"/>
    </row>
    <row r="566" spans="1:1" x14ac:dyDescent="0.35">
      <c r="A566" s="20"/>
    </row>
    <row r="567" spans="1:1" x14ac:dyDescent="0.35">
      <c r="A567" s="20"/>
    </row>
    <row r="568" spans="1:1" x14ac:dyDescent="0.35">
      <c r="A568" s="20"/>
    </row>
    <row r="569" spans="1:1" x14ac:dyDescent="0.35">
      <c r="A569" s="20"/>
    </row>
    <row r="570" spans="1:1" x14ac:dyDescent="0.35">
      <c r="A570" s="20"/>
    </row>
    <row r="571" spans="1:1" x14ac:dyDescent="0.35">
      <c r="A571" s="20"/>
    </row>
    <row r="572" spans="1:1" x14ac:dyDescent="0.35">
      <c r="A572" s="20"/>
    </row>
    <row r="573" spans="1:1" x14ac:dyDescent="0.35">
      <c r="A573" s="20"/>
    </row>
    <row r="574" spans="1:1" x14ac:dyDescent="0.35">
      <c r="A574" s="20"/>
    </row>
    <row r="575" spans="1:1" x14ac:dyDescent="0.35">
      <c r="A575" s="20"/>
    </row>
    <row r="576" spans="1:1" x14ac:dyDescent="0.35">
      <c r="A576" s="20"/>
    </row>
    <row r="577" spans="1:1" x14ac:dyDescent="0.35">
      <c r="A577" s="20"/>
    </row>
    <row r="578" spans="1:1" x14ac:dyDescent="0.35">
      <c r="A578" s="20"/>
    </row>
    <row r="579" spans="1:1" x14ac:dyDescent="0.35">
      <c r="A579" s="20"/>
    </row>
    <row r="580" spans="1:1" x14ac:dyDescent="0.35">
      <c r="A580" s="20"/>
    </row>
    <row r="581" spans="1:1" x14ac:dyDescent="0.35">
      <c r="A581" s="20"/>
    </row>
    <row r="582" spans="1:1" x14ac:dyDescent="0.35">
      <c r="A582" s="20"/>
    </row>
    <row r="583" spans="1:1" x14ac:dyDescent="0.35">
      <c r="A583" s="20"/>
    </row>
    <row r="584" spans="1:1" x14ac:dyDescent="0.35">
      <c r="A584" s="20"/>
    </row>
    <row r="585" spans="1:1" x14ac:dyDescent="0.35">
      <c r="A585" s="20"/>
    </row>
    <row r="586" spans="1:1" x14ac:dyDescent="0.35">
      <c r="A586" s="20"/>
    </row>
    <row r="587" spans="1:1" x14ac:dyDescent="0.35">
      <c r="A587" s="20"/>
    </row>
    <row r="588" spans="1:1" x14ac:dyDescent="0.35">
      <c r="A588" s="20"/>
    </row>
    <row r="589" spans="1:1" x14ac:dyDescent="0.35">
      <c r="A589" s="20"/>
    </row>
    <row r="590" spans="1:1" x14ac:dyDescent="0.35">
      <c r="A590" s="20"/>
    </row>
    <row r="591" spans="1:1" x14ac:dyDescent="0.35">
      <c r="A591" s="20"/>
    </row>
    <row r="592" spans="1:1" x14ac:dyDescent="0.35">
      <c r="A592" s="20"/>
    </row>
    <row r="593" spans="1:1" x14ac:dyDescent="0.35">
      <c r="A593" s="20"/>
    </row>
    <row r="594" spans="1:1" x14ac:dyDescent="0.35">
      <c r="A594" s="20"/>
    </row>
    <row r="595" spans="1:1" x14ac:dyDescent="0.35">
      <c r="A595" s="20"/>
    </row>
    <row r="596" spans="1:1" x14ac:dyDescent="0.35">
      <c r="A596" s="20"/>
    </row>
    <row r="597" spans="1:1" x14ac:dyDescent="0.35">
      <c r="A597" s="20"/>
    </row>
    <row r="598" spans="1:1" x14ac:dyDescent="0.35">
      <c r="A598" s="20"/>
    </row>
    <row r="599" spans="1:1" x14ac:dyDescent="0.35">
      <c r="A599" s="20"/>
    </row>
    <row r="600" spans="1:1" x14ac:dyDescent="0.35">
      <c r="A600" s="20"/>
    </row>
    <row r="601" spans="1:1" x14ac:dyDescent="0.35">
      <c r="A601" s="20"/>
    </row>
    <row r="602" spans="1:1" x14ac:dyDescent="0.35">
      <c r="A602" s="20"/>
    </row>
    <row r="603" spans="1:1" x14ac:dyDescent="0.35">
      <c r="A603" s="20"/>
    </row>
    <row r="604" spans="1:1" x14ac:dyDescent="0.35">
      <c r="A604" s="20"/>
    </row>
    <row r="605" spans="1:1" x14ac:dyDescent="0.35">
      <c r="A605" s="20"/>
    </row>
    <row r="606" spans="1:1" x14ac:dyDescent="0.35">
      <c r="A606" s="20"/>
    </row>
    <row r="607" spans="1:1" x14ac:dyDescent="0.35">
      <c r="A607" s="20"/>
    </row>
    <row r="608" spans="1:1" x14ac:dyDescent="0.35">
      <c r="A608" s="20"/>
    </row>
    <row r="609" spans="1:1" x14ac:dyDescent="0.35">
      <c r="A609" s="20"/>
    </row>
    <row r="610" spans="1:1" x14ac:dyDescent="0.35">
      <c r="A610" s="20"/>
    </row>
    <row r="611" spans="1:1" x14ac:dyDescent="0.35">
      <c r="A611" s="20"/>
    </row>
    <row r="612" spans="1:1" x14ac:dyDescent="0.35">
      <c r="A612" s="20"/>
    </row>
    <row r="613" spans="1:1" x14ac:dyDescent="0.35">
      <c r="A613" s="20"/>
    </row>
    <row r="614" spans="1:1" x14ac:dyDescent="0.35">
      <c r="A614" s="20"/>
    </row>
    <row r="615" spans="1:1" x14ac:dyDescent="0.35">
      <c r="A615" s="20"/>
    </row>
    <row r="616" spans="1:1" x14ac:dyDescent="0.35">
      <c r="A616" s="20"/>
    </row>
    <row r="617" spans="1:1" x14ac:dyDescent="0.35">
      <c r="A617" s="20"/>
    </row>
    <row r="618" spans="1:1" x14ac:dyDescent="0.35">
      <c r="A618" s="20"/>
    </row>
    <row r="619" spans="1:1" x14ac:dyDescent="0.35">
      <c r="A619" s="20"/>
    </row>
    <row r="620" spans="1:1" x14ac:dyDescent="0.35">
      <c r="A620" s="20"/>
    </row>
    <row r="621" spans="1:1" x14ac:dyDescent="0.35">
      <c r="A621" s="20"/>
    </row>
    <row r="622" spans="1:1" x14ac:dyDescent="0.35">
      <c r="A622" s="20"/>
    </row>
    <row r="623" spans="1:1" x14ac:dyDescent="0.35">
      <c r="A623" s="20"/>
    </row>
    <row r="624" spans="1:1" x14ac:dyDescent="0.35">
      <c r="A624" s="20"/>
    </row>
    <row r="625" spans="1:1" x14ac:dyDescent="0.35">
      <c r="A625" s="20"/>
    </row>
    <row r="626" spans="1:1" x14ac:dyDescent="0.35">
      <c r="A626" s="20"/>
    </row>
    <row r="627" spans="1:1" x14ac:dyDescent="0.35">
      <c r="A627" s="20"/>
    </row>
    <row r="628" spans="1:1" x14ac:dyDescent="0.35">
      <c r="A628" s="20"/>
    </row>
    <row r="629" spans="1:1" x14ac:dyDescent="0.35">
      <c r="A629" s="20"/>
    </row>
    <row r="630" spans="1:1" x14ac:dyDescent="0.35">
      <c r="A630" s="20"/>
    </row>
    <row r="631" spans="1:1" x14ac:dyDescent="0.35">
      <c r="A631" s="20"/>
    </row>
    <row r="632" spans="1:1" x14ac:dyDescent="0.35">
      <c r="A632" s="20"/>
    </row>
    <row r="633" spans="1:1" x14ac:dyDescent="0.35">
      <c r="A633" s="20"/>
    </row>
    <row r="634" spans="1:1" x14ac:dyDescent="0.35">
      <c r="A634" s="20"/>
    </row>
    <row r="635" spans="1:1" x14ac:dyDescent="0.35">
      <c r="A635" s="20"/>
    </row>
    <row r="636" spans="1:1" x14ac:dyDescent="0.35">
      <c r="A636" s="20"/>
    </row>
    <row r="637" spans="1:1" x14ac:dyDescent="0.35">
      <c r="A637" s="20"/>
    </row>
    <row r="638" spans="1:1" x14ac:dyDescent="0.35">
      <c r="A638" s="20"/>
    </row>
    <row r="639" spans="1:1" x14ac:dyDescent="0.35">
      <c r="A639" s="20"/>
    </row>
    <row r="640" spans="1:1" x14ac:dyDescent="0.35">
      <c r="A640" s="20"/>
    </row>
    <row r="641" spans="1:1" x14ac:dyDescent="0.35">
      <c r="A641" s="20"/>
    </row>
    <row r="642" spans="1:1" x14ac:dyDescent="0.35">
      <c r="A642" s="20"/>
    </row>
    <row r="643" spans="1:1" x14ac:dyDescent="0.35">
      <c r="A643" s="20"/>
    </row>
    <row r="644" spans="1:1" x14ac:dyDescent="0.35">
      <c r="A644" s="20"/>
    </row>
    <row r="645" spans="1:1" x14ac:dyDescent="0.35">
      <c r="A645" s="20"/>
    </row>
    <row r="646" spans="1:1" x14ac:dyDescent="0.35">
      <c r="A646" s="20"/>
    </row>
    <row r="647" spans="1:1" x14ac:dyDescent="0.35">
      <c r="A647" s="20"/>
    </row>
    <row r="648" spans="1:1" x14ac:dyDescent="0.35">
      <c r="A648" s="20"/>
    </row>
    <row r="649" spans="1:1" x14ac:dyDescent="0.35">
      <c r="A649" s="20"/>
    </row>
    <row r="650" spans="1:1" x14ac:dyDescent="0.35">
      <c r="A650" s="20"/>
    </row>
    <row r="651" spans="1:1" x14ac:dyDescent="0.35">
      <c r="A651" s="20"/>
    </row>
    <row r="652" spans="1:1" x14ac:dyDescent="0.35">
      <c r="A652" s="20"/>
    </row>
    <row r="653" spans="1:1" x14ac:dyDescent="0.35">
      <c r="A653" s="20"/>
    </row>
    <row r="654" spans="1:1" x14ac:dyDescent="0.35">
      <c r="A654" s="20"/>
    </row>
    <row r="655" spans="1:1" x14ac:dyDescent="0.35">
      <c r="A655" s="20"/>
    </row>
    <row r="656" spans="1:1" x14ac:dyDescent="0.35">
      <c r="A656" s="20"/>
    </row>
    <row r="657" spans="1:1" x14ac:dyDescent="0.35">
      <c r="A657" s="20"/>
    </row>
    <row r="658" spans="1:1" x14ac:dyDescent="0.35">
      <c r="A658" s="20"/>
    </row>
    <row r="659" spans="1:1" x14ac:dyDescent="0.35">
      <c r="A659" s="20"/>
    </row>
    <row r="660" spans="1:1" x14ac:dyDescent="0.35">
      <c r="A660" s="20"/>
    </row>
    <row r="661" spans="1:1" x14ac:dyDescent="0.35">
      <c r="A661" s="20"/>
    </row>
    <row r="662" spans="1:1" x14ac:dyDescent="0.35">
      <c r="A662" s="20"/>
    </row>
    <row r="663" spans="1:1" x14ac:dyDescent="0.35">
      <c r="A663" s="20"/>
    </row>
    <row r="664" spans="1:1" x14ac:dyDescent="0.35">
      <c r="A664" s="20"/>
    </row>
    <row r="665" spans="1:1" x14ac:dyDescent="0.35">
      <c r="A665" s="20"/>
    </row>
    <row r="666" spans="1:1" x14ac:dyDescent="0.35">
      <c r="A666" s="20"/>
    </row>
    <row r="667" spans="1:1" x14ac:dyDescent="0.35">
      <c r="A667" s="20"/>
    </row>
    <row r="668" spans="1:1" x14ac:dyDescent="0.35">
      <c r="A668" s="20"/>
    </row>
    <row r="669" spans="1:1" x14ac:dyDescent="0.35">
      <c r="A669" s="20"/>
    </row>
    <row r="670" spans="1:1" x14ac:dyDescent="0.35">
      <c r="A670" s="20"/>
    </row>
    <row r="671" spans="1:1" x14ac:dyDescent="0.35">
      <c r="A671" s="20"/>
    </row>
    <row r="672" spans="1:1" x14ac:dyDescent="0.35">
      <c r="A672" s="20"/>
    </row>
    <row r="673" spans="1:1" x14ac:dyDescent="0.35">
      <c r="A673" s="20"/>
    </row>
    <row r="674" spans="1:1" x14ac:dyDescent="0.35">
      <c r="A674" s="20"/>
    </row>
    <row r="675" spans="1:1" x14ac:dyDescent="0.35">
      <c r="A675" s="20"/>
    </row>
    <row r="676" spans="1:1" x14ac:dyDescent="0.35">
      <c r="A676" s="20"/>
    </row>
    <row r="677" spans="1:1" x14ac:dyDescent="0.35">
      <c r="A677" s="20"/>
    </row>
    <row r="678" spans="1:1" x14ac:dyDescent="0.35">
      <c r="A678" s="20"/>
    </row>
    <row r="679" spans="1:1" x14ac:dyDescent="0.35">
      <c r="A679" s="20"/>
    </row>
    <row r="680" spans="1:1" x14ac:dyDescent="0.35">
      <c r="A680" s="20"/>
    </row>
    <row r="681" spans="1:1" x14ac:dyDescent="0.35">
      <c r="A681" s="20"/>
    </row>
    <row r="682" spans="1:1" x14ac:dyDescent="0.35">
      <c r="A682" s="20"/>
    </row>
    <row r="683" spans="1:1" x14ac:dyDescent="0.35">
      <c r="A683" s="20"/>
    </row>
    <row r="684" spans="1:1" x14ac:dyDescent="0.35">
      <c r="A684" s="20"/>
    </row>
    <row r="685" spans="1:1" x14ac:dyDescent="0.35">
      <c r="A685" s="20"/>
    </row>
    <row r="686" spans="1:1" x14ac:dyDescent="0.35">
      <c r="A686" s="20"/>
    </row>
    <row r="687" spans="1:1" x14ac:dyDescent="0.35">
      <c r="A687" s="20"/>
    </row>
    <row r="688" spans="1:1" x14ac:dyDescent="0.35">
      <c r="A688" s="20"/>
    </row>
    <row r="689" spans="1:1" x14ac:dyDescent="0.35">
      <c r="A689" s="20"/>
    </row>
    <row r="690" spans="1:1" x14ac:dyDescent="0.35">
      <c r="A690" s="20"/>
    </row>
    <row r="691" spans="1:1" x14ac:dyDescent="0.35">
      <c r="A691" s="20"/>
    </row>
    <row r="692" spans="1:1" x14ac:dyDescent="0.35">
      <c r="A692" s="20"/>
    </row>
    <row r="693" spans="1:1" x14ac:dyDescent="0.35">
      <c r="A693" s="20"/>
    </row>
    <row r="694" spans="1:1" x14ac:dyDescent="0.35">
      <c r="A694" s="20"/>
    </row>
    <row r="695" spans="1:1" x14ac:dyDescent="0.35">
      <c r="A695" s="20"/>
    </row>
    <row r="696" spans="1:1" x14ac:dyDescent="0.35">
      <c r="A696" s="20"/>
    </row>
    <row r="697" spans="1:1" x14ac:dyDescent="0.35">
      <c r="A697" s="20"/>
    </row>
    <row r="698" spans="1:1" x14ac:dyDescent="0.35">
      <c r="A698" s="20"/>
    </row>
    <row r="699" spans="1:1" x14ac:dyDescent="0.35">
      <c r="A699" s="20"/>
    </row>
    <row r="700" spans="1:1" x14ac:dyDescent="0.35">
      <c r="A700" s="20"/>
    </row>
    <row r="701" spans="1:1" x14ac:dyDescent="0.35">
      <c r="A701" s="20"/>
    </row>
    <row r="702" spans="1:1" x14ac:dyDescent="0.35">
      <c r="A702" s="20"/>
    </row>
    <row r="703" spans="1:1" x14ac:dyDescent="0.35">
      <c r="A703" s="20"/>
    </row>
    <row r="704" spans="1:1" x14ac:dyDescent="0.35">
      <c r="A704" s="20"/>
    </row>
    <row r="705" spans="1:1" x14ac:dyDescent="0.35">
      <c r="A705" s="20"/>
    </row>
    <row r="706" spans="1:1" x14ac:dyDescent="0.35">
      <c r="A706" s="20"/>
    </row>
    <row r="707" spans="1:1" x14ac:dyDescent="0.35">
      <c r="A707" s="20"/>
    </row>
    <row r="708" spans="1:1" x14ac:dyDescent="0.35">
      <c r="A708" s="20"/>
    </row>
    <row r="709" spans="1:1" x14ac:dyDescent="0.35">
      <c r="A709" s="20"/>
    </row>
    <row r="710" spans="1:1" x14ac:dyDescent="0.35">
      <c r="A710" s="20"/>
    </row>
    <row r="711" spans="1:1" x14ac:dyDescent="0.35">
      <c r="A711" s="20"/>
    </row>
    <row r="712" spans="1:1" x14ac:dyDescent="0.35">
      <c r="A712" s="20"/>
    </row>
    <row r="713" spans="1:1" x14ac:dyDescent="0.35">
      <c r="A713" s="20"/>
    </row>
    <row r="714" spans="1:1" x14ac:dyDescent="0.35">
      <c r="A714" s="20"/>
    </row>
    <row r="715" spans="1:1" x14ac:dyDescent="0.35">
      <c r="A715" s="20"/>
    </row>
    <row r="716" spans="1:1" x14ac:dyDescent="0.35">
      <c r="A716" s="20"/>
    </row>
    <row r="717" spans="1:1" x14ac:dyDescent="0.35">
      <c r="A717" s="20"/>
    </row>
    <row r="718" spans="1:1" x14ac:dyDescent="0.35">
      <c r="A718" s="20"/>
    </row>
    <row r="719" spans="1:1" x14ac:dyDescent="0.35">
      <c r="A719" s="20"/>
    </row>
    <row r="720" spans="1:1" x14ac:dyDescent="0.35">
      <c r="A720" s="20"/>
    </row>
    <row r="721" spans="1:1" x14ac:dyDescent="0.35">
      <c r="A721" s="20"/>
    </row>
    <row r="722" spans="1:1" x14ac:dyDescent="0.35">
      <c r="A722" s="20"/>
    </row>
    <row r="723" spans="1:1" x14ac:dyDescent="0.35">
      <c r="A723" s="20"/>
    </row>
    <row r="724" spans="1:1" x14ac:dyDescent="0.35">
      <c r="A724" s="20"/>
    </row>
    <row r="725" spans="1:1" x14ac:dyDescent="0.35">
      <c r="A725" s="20"/>
    </row>
    <row r="726" spans="1:1" x14ac:dyDescent="0.35">
      <c r="A726" s="20"/>
    </row>
    <row r="727" spans="1:1" x14ac:dyDescent="0.35">
      <c r="A727" s="20"/>
    </row>
    <row r="728" spans="1:1" x14ac:dyDescent="0.35">
      <c r="A728" s="20"/>
    </row>
    <row r="729" spans="1:1" x14ac:dyDescent="0.35">
      <c r="A729" s="20"/>
    </row>
    <row r="730" spans="1:1" x14ac:dyDescent="0.35">
      <c r="A730" s="20"/>
    </row>
    <row r="731" spans="1:1" x14ac:dyDescent="0.35">
      <c r="A731" s="20"/>
    </row>
    <row r="732" spans="1:1" x14ac:dyDescent="0.35">
      <c r="A732" s="20"/>
    </row>
    <row r="733" spans="1:1" x14ac:dyDescent="0.35">
      <c r="A733" s="20"/>
    </row>
    <row r="734" spans="1:1" x14ac:dyDescent="0.35">
      <c r="A734" s="20"/>
    </row>
    <row r="735" spans="1:1" x14ac:dyDescent="0.35">
      <c r="A735" s="20"/>
    </row>
    <row r="736" spans="1:1" x14ac:dyDescent="0.35">
      <c r="A736" s="20"/>
    </row>
    <row r="737" spans="1:1" x14ac:dyDescent="0.35">
      <c r="A737" s="20"/>
    </row>
    <row r="738" spans="1:1" x14ac:dyDescent="0.35">
      <c r="A738" s="20"/>
    </row>
    <row r="739" spans="1:1" x14ac:dyDescent="0.35">
      <c r="A739" s="20"/>
    </row>
    <row r="740" spans="1:1" x14ac:dyDescent="0.35">
      <c r="A740" s="20"/>
    </row>
    <row r="741" spans="1:1" x14ac:dyDescent="0.35">
      <c r="A741" s="20"/>
    </row>
    <row r="742" spans="1:1" x14ac:dyDescent="0.35">
      <c r="A742" s="20"/>
    </row>
    <row r="743" spans="1:1" x14ac:dyDescent="0.35">
      <c r="A743" s="20"/>
    </row>
    <row r="744" spans="1:1" x14ac:dyDescent="0.35">
      <c r="A744" s="20"/>
    </row>
    <row r="745" spans="1:1" x14ac:dyDescent="0.35">
      <c r="A745" s="20"/>
    </row>
    <row r="746" spans="1:1" x14ac:dyDescent="0.35">
      <c r="A746" s="20"/>
    </row>
    <row r="747" spans="1:1" x14ac:dyDescent="0.35">
      <c r="A747" s="20"/>
    </row>
    <row r="748" spans="1:1" x14ac:dyDescent="0.35">
      <c r="A748" s="20"/>
    </row>
    <row r="749" spans="1:1" x14ac:dyDescent="0.35">
      <c r="A749" s="20"/>
    </row>
    <row r="750" spans="1:1" x14ac:dyDescent="0.35">
      <c r="A750" s="20"/>
    </row>
    <row r="751" spans="1:1" x14ac:dyDescent="0.35">
      <c r="A751" s="20"/>
    </row>
    <row r="752" spans="1:1" x14ac:dyDescent="0.35">
      <c r="A752" s="20"/>
    </row>
    <row r="753" spans="1:1" x14ac:dyDescent="0.35">
      <c r="A753" s="20"/>
    </row>
    <row r="754" spans="1:1" x14ac:dyDescent="0.35">
      <c r="A754" s="20"/>
    </row>
    <row r="755" spans="1:1" x14ac:dyDescent="0.35">
      <c r="A755" s="20"/>
    </row>
    <row r="756" spans="1:1" x14ac:dyDescent="0.35">
      <c r="A756" s="20"/>
    </row>
    <row r="757" spans="1:1" x14ac:dyDescent="0.35">
      <c r="A757" s="20"/>
    </row>
    <row r="758" spans="1:1" x14ac:dyDescent="0.35">
      <c r="A758" s="20"/>
    </row>
    <row r="759" spans="1:1" x14ac:dyDescent="0.35">
      <c r="A759" s="20"/>
    </row>
    <row r="760" spans="1:1" x14ac:dyDescent="0.35">
      <c r="A760" s="20"/>
    </row>
    <row r="761" spans="1:1" x14ac:dyDescent="0.35">
      <c r="A761" s="20"/>
    </row>
    <row r="762" spans="1:1" x14ac:dyDescent="0.35">
      <c r="A762" s="20"/>
    </row>
    <row r="763" spans="1:1" x14ac:dyDescent="0.35">
      <c r="A763" s="20"/>
    </row>
    <row r="764" spans="1:1" x14ac:dyDescent="0.35">
      <c r="A764" s="20"/>
    </row>
    <row r="765" spans="1:1" x14ac:dyDescent="0.35">
      <c r="A765" s="20"/>
    </row>
    <row r="766" spans="1:1" x14ac:dyDescent="0.35">
      <c r="A766" s="20"/>
    </row>
    <row r="767" spans="1:1" x14ac:dyDescent="0.35">
      <c r="A767" s="20"/>
    </row>
    <row r="768" spans="1:1" x14ac:dyDescent="0.35">
      <c r="A768" s="20"/>
    </row>
    <row r="769" spans="1:1" x14ac:dyDescent="0.35">
      <c r="A769" s="20"/>
    </row>
    <row r="770" spans="1:1" x14ac:dyDescent="0.35">
      <c r="A770" s="20"/>
    </row>
    <row r="771" spans="1:1" x14ac:dyDescent="0.35">
      <c r="A771" s="20"/>
    </row>
    <row r="772" spans="1:1" x14ac:dyDescent="0.35">
      <c r="A772" s="20"/>
    </row>
    <row r="773" spans="1:1" x14ac:dyDescent="0.35">
      <c r="A773" s="20"/>
    </row>
    <row r="774" spans="1:1" x14ac:dyDescent="0.35">
      <c r="A774" s="20"/>
    </row>
    <row r="775" spans="1:1" x14ac:dyDescent="0.35">
      <c r="A775" s="20"/>
    </row>
    <row r="776" spans="1:1" x14ac:dyDescent="0.35">
      <c r="A776" s="20"/>
    </row>
    <row r="777" spans="1:1" x14ac:dyDescent="0.35">
      <c r="A777" s="20"/>
    </row>
    <row r="778" spans="1:1" x14ac:dyDescent="0.35">
      <c r="A778" s="20"/>
    </row>
    <row r="779" spans="1:1" x14ac:dyDescent="0.35">
      <c r="A779" s="20"/>
    </row>
    <row r="780" spans="1:1" x14ac:dyDescent="0.35">
      <c r="A780" s="20"/>
    </row>
    <row r="781" spans="1:1" x14ac:dyDescent="0.35">
      <c r="A781" s="20"/>
    </row>
    <row r="782" spans="1:1" x14ac:dyDescent="0.35">
      <c r="A782" s="20"/>
    </row>
    <row r="783" spans="1:1" x14ac:dyDescent="0.35">
      <c r="A783" s="20"/>
    </row>
    <row r="784" spans="1:1" x14ac:dyDescent="0.35">
      <c r="A784" s="20"/>
    </row>
    <row r="785" spans="1:1" x14ac:dyDescent="0.35">
      <c r="A785" s="20"/>
    </row>
    <row r="786" spans="1:1" x14ac:dyDescent="0.35">
      <c r="A786" s="20"/>
    </row>
    <row r="787" spans="1:1" x14ac:dyDescent="0.35">
      <c r="A787" s="20"/>
    </row>
    <row r="788" spans="1:1" x14ac:dyDescent="0.35">
      <c r="A788" s="20"/>
    </row>
    <row r="789" spans="1:1" x14ac:dyDescent="0.35">
      <c r="A789" s="20"/>
    </row>
    <row r="790" spans="1:1" x14ac:dyDescent="0.35">
      <c r="A790" s="20"/>
    </row>
    <row r="791" spans="1:1" x14ac:dyDescent="0.35">
      <c r="A791" s="20"/>
    </row>
    <row r="792" spans="1:1" x14ac:dyDescent="0.35">
      <c r="A792" s="20"/>
    </row>
    <row r="793" spans="1:1" x14ac:dyDescent="0.35">
      <c r="A793" s="20"/>
    </row>
    <row r="794" spans="1:1" x14ac:dyDescent="0.35">
      <c r="A794" s="20"/>
    </row>
    <row r="795" spans="1:1" x14ac:dyDescent="0.35">
      <c r="A795" s="20"/>
    </row>
    <row r="796" spans="1:1" x14ac:dyDescent="0.35">
      <c r="A796" s="20"/>
    </row>
    <row r="797" spans="1:1" x14ac:dyDescent="0.35">
      <c r="A797" s="20"/>
    </row>
    <row r="798" spans="1:1" x14ac:dyDescent="0.35">
      <c r="A798" s="20"/>
    </row>
    <row r="799" spans="1:1" x14ac:dyDescent="0.35">
      <c r="A799" s="20"/>
    </row>
    <row r="800" spans="1:1" x14ac:dyDescent="0.35">
      <c r="A800" s="20"/>
    </row>
    <row r="801" spans="1:1" x14ac:dyDescent="0.35">
      <c r="A801" s="20"/>
    </row>
    <row r="802" spans="1:1" x14ac:dyDescent="0.35">
      <c r="A802" s="20"/>
    </row>
    <row r="803" spans="1:1" x14ac:dyDescent="0.35">
      <c r="A803" s="20"/>
    </row>
    <row r="804" spans="1:1" x14ac:dyDescent="0.35">
      <c r="A804" s="20"/>
    </row>
    <row r="805" spans="1:1" x14ac:dyDescent="0.35">
      <c r="A805" s="20"/>
    </row>
    <row r="806" spans="1:1" x14ac:dyDescent="0.35">
      <c r="A806" s="20"/>
    </row>
    <row r="807" spans="1:1" x14ac:dyDescent="0.35">
      <c r="A807" s="20"/>
    </row>
    <row r="808" spans="1:1" x14ac:dyDescent="0.35">
      <c r="A808" s="20"/>
    </row>
    <row r="809" spans="1:1" x14ac:dyDescent="0.35">
      <c r="A809" s="20"/>
    </row>
    <row r="810" spans="1:1" x14ac:dyDescent="0.35">
      <c r="A810" s="20"/>
    </row>
    <row r="811" spans="1:1" x14ac:dyDescent="0.35">
      <c r="A811" s="20"/>
    </row>
    <row r="812" spans="1:1" x14ac:dyDescent="0.35">
      <c r="A812" s="20"/>
    </row>
    <row r="813" spans="1:1" x14ac:dyDescent="0.35">
      <c r="A813" s="20"/>
    </row>
    <row r="814" spans="1:1" x14ac:dyDescent="0.35">
      <c r="A814" s="20"/>
    </row>
    <row r="815" spans="1:1" x14ac:dyDescent="0.35">
      <c r="A815" s="20"/>
    </row>
    <row r="816" spans="1:1" x14ac:dyDescent="0.35">
      <c r="A816" s="20"/>
    </row>
    <row r="817" spans="1:1" x14ac:dyDescent="0.35">
      <c r="A817" s="20"/>
    </row>
    <row r="818" spans="1:1" x14ac:dyDescent="0.35">
      <c r="A818" s="20"/>
    </row>
    <row r="819" spans="1:1" x14ac:dyDescent="0.35">
      <c r="A819" s="20"/>
    </row>
    <row r="820" spans="1:1" x14ac:dyDescent="0.35">
      <c r="A820" s="20"/>
    </row>
    <row r="821" spans="1:1" x14ac:dyDescent="0.35">
      <c r="A821" s="20"/>
    </row>
    <row r="822" spans="1:1" x14ac:dyDescent="0.35">
      <c r="A822" s="20"/>
    </row>
    <row r="823" spans="1:1" x14ac:dyDescent="0.35">
      <c r="A823" s="20"/>
    </row>
    <row r="824" spans="1:1" x14ac:dyDescent="0.35">
      <c r="A824" s="20"/>
    </row>
    <row r="825" spans="1:1" x14ac:dyDescent="0.35">
      <c r="A825" s="20"/>
    </row>
    <row r="826" spans="1:1" x14ac:dyDescent="0.35">
      <c r="A826" s="20"/>
    </row>
    <row r="827" spans="1:1" x14ac:dyDescent="0.35">
      <c r="A827" s="20"/>
    </row>
    <row r="828" spans="1:1" x14ac:dyDescent="0.35">
      <c r="A828" s="20"/>
    </row>
    <row r="829" spans="1:1" x14ac:dyDescent="0.35">
      <c r="A829" s="20"/>
    </row>
    <row r="830" spans="1:1" x14ac:dyDescent="0.35">
      <c r="A830" s="20"/>
    </row>
    <row r="831" spans="1:1" x14ac:dyDescent="0.35">
      <c r="A831" s="20"/>
    </row>
    <row r="832" spans="1:1" x14ac:dyDescent="0.35">
      <c r="A832" s="20"/>
    </row>
    <row r="833" spans="1:1" x14ac:dyDescent="0.35">
      <c r="A833" s="20"/>
    </row>
    <row r="834" spans="1:1" x14ac:dyDescent="0.35">
      <c r="A834" s="20"/>
    </row>
    <row r="835" spans="1:1" x14ac:dyDescent="0.35">
      <c r="A835" s="20"/>
    </row>
    <row r="836" spans="1:1" x14ac:dyDescent="0.35">
      <c r="A836" s="20"/>
    </row>
    <row r="837" spans="1:1" x14ac:dyDescent="0.35">
      <c r="A837" s="20"/>
    </row>
    <row r="838" spans="1:1" x14ac:dyDescent="0.35">
      <c r="A838" s="20"/>
    </row>
    <row r="839" spans="1:1" x14ac:dyDescent="0.35">
      <c r="A839" s="20"/>
    </row>
    <row r="840" spans="1:1" x14ac:dyDescent="0.35">
      <c r="A840" s="20"/>
    </row>
    <row r="841" spans="1:1" x14ac:dyDescent="0.35">
      <c r="A841" s="20"/>
    </row>
    <row r="842" spans="1:1" x14ac:dyDescent="0.35">
      <c r="A842" s="20"/>
    </row>
    <row r="843" spans="1:1" x14ac:dyDescent="0.35">
      <c r="A843" s="20"/>
    </row>
    <row r="844" spans="1:1" x14ac:dyDescent="0.35">
      <c r="A844" s="20"/>
    </row>
    <row r="845" spans="1:1" x14ac:dyDescent="0.35">
      <c r="A845" s="20"/>
    </row>
    <row r="846" spans="1:1" x14ac:dyDescent="0.35">
      <c r="A846" s="20"/>
    </row>
    <row r="847" spans="1:1" x14ac:dyDescent="0.35">
      <c r="A847" s="20"/>
    </row>
    <row r="848" spans="1:1" x14ac:dyDescent="0.35">
      <c r="A848" s="20"/>
    </row>
    <row r="849" spans="1:1" x14ac:dyDescent="0.35">
      <c r="A849" s="20"/>
    </row>
    <row r="850" spans="1:1" x14ac:dyDescent="0.35">
      <c r="A850" s="20"/>
    </row>
    <row r="851" spans="1:1" x14ac:dyDescent="0.35">
      <c r="A851" s="20"/>
    </row>
    <row r="852" spans="1:1" x14ac:dyDescent="0.35">
      <c r="A852" s="20"/>
    </row>
    <row r="853" spans="1:1" x14ac:dyDescent="0.35">
      <c r="A853" s="20"/>
    </row>
    <row r="854" spans="1:1" x14ac:dyDescent="0.35">
      <c r="A854" s="20"/>
    </row>
    <row r="855" spans="1:1" x14ac:dyDescent="0.35">
      <c r="A855" s="20"/>
    </row>
    <row r="856" spans="1:1" x14ac:dyDescent="0.35">
      <c r="A856" s="20"/>
    </row>
    <row r="857" spans="1:1" x14ac:dyDescent="0.35">
      <c r="A857" s="20"/>
    </row>
    <row r="858" spans="1:1" x14ac:dyDescent="0.35">
      <c r="A858" s="20"/>
    </row>
    <row r="859" spans="1:1" x14ac:dyDescent="0.35">
      <c r="A859" s="20"/>
    </row>
    <row r="860" spans="1:1" x14ac:dyDescent="0.35">
      <c r="A860" s="20"/>
    </row>
    <row r="861" spans="1:1" x14ac:dyDescent="0.35">
      <c r="A861" s="20"/>
    </row>
    <row r="862" spans="1:1" x14ac:dyDescent="0.35">
      <c r="A862" s="20"/>
    </row>
    <row r="863" spans="1:1" x14ac:dyDescent="0.35">
      <c r="A863" s="20"/>
    </row>
    <row r="864" spans="1:1" x14ac:dyDescent="0.35">
      <c r="A864" s="20"/>
    </row>
    <row r="865" spans="1:1" x14ac:dyDescent="0.35">
      <c r="A865" s="20"/>
    </row>
    <row r="866" spans="1:1" x14ac:dyDescent="0.35">
      <c r="A866" s="20"/>
    </row>
    <row r="867" spans="1:1" x14ac:dyDescent="0.35">
      <c r="A867" s="20"/>
    </row>
    <row r="868" spans="1:1" x14ac:dyDescent="0.35">
      <c r="A868" s="20"/>
    </row>
    <row r="869" spans="1:1" x14ac:dyDescent="0.35">
      <c r="A869" s="20"/>
    </row>
    <row r="870" spans="1:1" x14ac:dyDescent="0.35">
      <c r="A870" s="20"/>
    </row>
    <row r="871" spans="1:1" x14ac:dyDescent="0.35">
      <c r="A871" s="20"/>
    </row>
    <row r="872" spans="1:1" x14ac:dyDescent="0.35">
      <c r="A872" s="20"/>
    </row>
    <row r="873" spans="1:1" x14ac:dyDescent="0.35">
      <c r="A873" s="20"/>
    </row>
    <row r="874" spans="1:1" x14ac:dyDescent="0.35">
      <c r="A874" s="20"/>
    </row>
    <row r="875" spans="1:1" x14ac:dyDescent="0.35">
      <c r="A875" s="20"/>
    </row>
    <row r="876" spans="1:1" x14ac:dyDescent="0.35">
      <c r="A876" s="20"/>
    </row>
    <row r="877" spans="1:1" x14ac:dyDescent="0.35">
      <c r="A877" s="20"/>
    </row>
    <row r="878" spans="1:1" x14ac:dyDescent="0.35">
      <c r="A878" s="20"/>
    </row>
    <row r="879" spans="1:1" x14ac:dyDescent="0.35">
      <c r="A879" s="20"/>
    </row>
    <row r="880" spans="1:1" x14ac:dyDescent="0.35">
      <c r="A880" s="20"/>
    </row>
    <row r="881" spans="1:1" x14ac:dyDescent="0.35">
      <c r="A881" s="20"/>
    </row>
    <row r="882" spans="1:1" x14ac:dyDescent="0.35">
      <c r="A882" s="20"/>
    </row>
    <row r="883" spans="1:1" x14ac:dyDescent="0.35">
      <c r="A883" s="20"/>
    </row>
    <row r="884" spans="1:1" x14ac:dyDescent="0.35">
      <c r="A884" s="20"/>
    </row>
    <row r="885" spans="1:1" x14ac:dyDescent="0.35">
      <c r="A885" s="20"/>
    </row>
    <row r="886" spans="1:1" x14ac:dyDescent="0.35">
      <c r="A886" s="20"/>
    </row>
    <row r="887" spans="1:1" x14ac:dyDescent="0.35">
      <c r="A887" s="20"/>
    </row>
    <row r="888" spans="1:1" x14ac:dyDescent="0.35">
      <c r="A888" s="20"/>
    </row>
    <row r="889" spans="1:1" x14ac:dyDescent="0.35">
      <c r="A889" s="20"/>
    </row>
    <row r="890" spans="1:1" x14ac:dyDescent="0.35">
      <c r="A890" s="20"/>
    </row>
    <row r="891" spans="1:1" x14ac:dyDescent="0.35">
      <c r="A891" s="20"/>
    </row>
    <row r="892" spans="1:1" x14ac:dyDescent="0.35">
      <c r="A892" s="20"/>
    </row>
    <row r="893" spans="1:1" x14ac:dyDescent="0.35">
      <c r="A893" s="20"/>
    </row>
    <row r="894" spans="1:1" x14ac:dyDescent="0.35">
      <c r="A894" s="20"/>
    </row>
    <row r="895" spans="1:1" x14ac:dyDescent="0.35">
      <c r="A895" s="20"/>
    </row>
    <row r="896" spans="1:1" x14ac:dyDescent="0.35">
      <c r="A896" s="20"/>
    </row>
    <row r="897" spans="1:1" x14ac:dyDescent="0.35">
      <c r="A897" s="20"/>
    </row>
    <row r="898" spans="1:1" x14ac:dyDescent="0.35">
      <c r="A898" s="20"/>
    </row>
    <row r="899" spans="1:1" x14ac:dyDescent="0.35">
      <c r="A899" s="20"/>
    </row>
    <row r="900" spans="1:1" x14ac:dyDescent="0.35">
      <c r="A900" s="20"/>
    </row>
    <row r="901" spans="1:1" x14ac:dyDescent="0.35">
      <c r="A901" s="20"/>
    </row>
    <row r="902" spans="1:1" x14ac:dyDescent="0.35">
      <c r="A902" s="20"/>
    </row>
    <row r="903" spans="1:1" x14ac:dyDescent="0.35">
      <c r="A903" s="20"/>
    </row>
    <row r="904" spans="1:1" x14ac:dyDescent="0.35">
      <c r="A904" s="20"/>
    </row>
    <row r="905" spans="1:1" x14ac:dyDescent="0.35">
      <c r="A905" s="20"/>
    </row>
    <row r="906" spans="1:1" x14ac:dyDescent="0.35">
      <c r="A906" s="20"/>
    </row>
    <row r="907" spans="1:1" x14ac:dyDescent="0.35">
      <c r="A907" s="20"/>
    </row>
    <row r="908" spans="1:1" x14ac:dyDescent="0.35">
      <c r="A908" s="20"/>
    </row>
    <row r="909" spans="1:1" x14ac:dyDescent="0.35">
      <c r="A909" s="20"/>
    </row>
    <row r="910" spans="1:1" x14ac:dyDescent="0.35">
      <c r="A910" s="20"/>
    </row>
    <row r="911" spans="1:1" x14ac:dyDescent="0.35">
      <c r="A911" s="20"/>
    </row>
    <row r="912" spans="1:1" x14ac:dyDescent="0.35">
      <c r="A912" s="20"/>
    </row>
    <row r="913" spans="1:1" x14ac:dyDescent="0.35">
      <c r="A913" s="20"/>
    </row>
    <row r="914" spans="1:1" x14ac:dyDescent="0.35">
      <c r="A914" s="20"/>
    </row>
    <row r="915" spans="1:1" x14ac:dyDescent="0.35">
      <c r="A915" s="20"/>
    </row>
    <row r="916" spans="1:1" x14ac:dyDescent="0.35">
      <c r="A916" s="20"/>
    </row>
    <row r="917" spans="1:1" x14ac:dyDescent="0.35">
      <c r="A917" s="20"/>
    </row>
    <row r="918" spans="1:1" x14ac:dyDescent="0.35">
      <c r="A918" s="20"/>
    </row>
    <row r="919" spans="1:1" x14ac:dyDescent="0.35">
      <c r="A919" s="20"/>
    </row>
    <row r="920" spans="1:1" x14ac:dyDescent="0.35">
      <c r="A920" s="20"/>
    </row>
    <row r="921" spans="1:1" x14ac:dyDescent="0.35">
      <c r="A921" s="20"/>
    </row>
    <row r="922" spans="1:1" x14ac:dyDescent="0.35">
      <c r="A922" s="20"/>
    </row>
    <row r="923" spans="1:1" x14ac:dyDescent="0.35">
      <c r="A923" s="20"/>
    </row>
    <row r="924" spans="1:1" x14ac:dyDescent="0.35">
      <c r="A924" s="20"/>
    </row>
    <row r="925" spans="1:1" x14ac:dyDescent="0.35">
      <c r="A925" s="20"/>
    </row>
    <row r="926" spans="1:1" x14ac:dyDescent="0.35">
      <c r="A926" s="20"/>
    </row>
    <row r="927" spans="1:1" x14ac:dyDescent="0.35">
      <c r="A927" s="20"/>
    </row>
    <row r="928" spans="1:1" x14ac:dyDescent="0.35">
      <c r="A928" s="20"/>
    </row>
    <row r="929" spans="1:1" x14ac:dyDescent="0.35">
      <c r="A929" s="20"/>
    </row>
    <row r="930" spans="1:1" x14ac:dyDescent="0.35">
      <c r="A930" s="20"/>
    </row>
    <row r="931" spans="1:1" x14ac:dyDescent="0.35">
      <c r="A931" s="20"/>
    </row>
    <row r="932" spans="1:1" x14ac:dyDescent="0.35">
      <c r="A932" s="20"/>
    </row>
    <row r="933" spans="1:1" x14ac:dyDescent="0.35">
      <c r="A933" s="20"/>
    </row>
    <row r="934" spans="1:1" x14ac:dyDescent="0.35">
      <c r="A934" s="20"/>
    </row>
    <row r="935" spans="1:1" x14ac:dyDescent="0.35">
      <c r="A935" s="20"/>
    </row>
    <row r="936" spans="1:1" x14ac:dyDescent="0.35">
      <c r="A936" s="20"/>
    </row>
    <row r="937" spans="1:1" x14ac:dyDescent="0.35">
      <c r="A937" s="20"/>
    </row>
    <row r="938" spans="1:1" x14ac:dyDescent="0.35">
      <c r="A938" s="20"/>
    </row>
    <row r="939" spans="1:1" x14ac:dyDescent="0.35">
      <c r="A939" s="20"/>
    </row>
    <row r="940" spans="1:1" x14ac:dyDescent="0.35">
      <c r="A940" s="20"/>
    </row>
    <row r="941" spans="1:1" x14ac:dyDescent="0.35">
      <c r="A941" s="20"/>
    </row>
    <row r="942" spans="1:1" x14ac:dyDescent="0.35">
      <c r="A942" s="20"/>
    </row>
    <row r="943" spans="1:1" x14ac:dyDescent="0.35">
      <c r="A943" s="20"/>
    </row>
    <row r="944" spans="1:1" x14ac:dyDescent="0.35">
      <c r="A944" s="20"/>
    </row>
    <row r="945" spans="1:1" x14ac:dyDescent="0.35">
      <c r="A945" s="20"/>
    </row>
    <row r="946" spans="1:1" x14ac:dyDescent="0.35">
      <c r="A946" s="20"/>
    </row>
    <row r="947" spans="1:1" x14ac:dyDescent="0.35">
      <c r="A947" s="20"/>
    </row>
    <row r="948" spans="1:1" x14ac:dyDescent="0.35">
      <c r="A948" s="20"/>
    </row>
    <row r="949" spans="1:1" x14ac:dyDescent="0.35">
      <c r="A949" s="20"/>
    </row>
    <row r="950" spans="1:1" x14ac:dyDescent="0.35">
      <c r="A950" s="20"/>
    </row>
    <row r="951" spans="1:1" x14ac:dyDescent="0.35">
      <c r="A951" s="20"/>
    </row>
    <row r="952" spans="1:1" x14ac:dyDescent="0.35">
      <c r="A952" s="20"/>
    </row>
    <row r="953" spans="1:1" x14ac:dyDescent="0.35">
      <c r="A953" s="20"/>
    </row>
    <row r="954" spans="1:1" x14ac:dyDescent="0.35">
      <c r="A954" s="20"/>
    </row>
    <row r="955" spans="1:1" x14ac:dyDescent="0.35">
      <c r="A955" s="20"/>
    </row>
    <row r="956" spans="1:1" x14ac:dyDescent="0.35">
      <c r="A956" s="20"/>
    </row>
    <row r="957" spans="1:1" x14ac:dyDescent="0.35">
      <c r="A957" s="20"/>
    </row>
    <row r="958" spans="1:1" x14ac:dyDescent="0.35">
      <c r="A958" s="20"/>
    </row>
    <row r="959" spans="1:1" x14ac:dyDescent="0.35">
      <c r="A959" s="20"/>
    </row>
    <row r="960" spans="1:1" x14ac:dyDescent="0.35">
      <c r="A960" s="20"/>
    </row>
    <row r="961" spans="1:1" x14ac:dyDescent="0.35">
      <c r="A961" s="20"/>
    </row>
    <row r="962" spans="1:1" x14ac:dyDescent="0.35">
      <c r="A962" s="20"/>
    </row>
    <row r="963" spans="1:1" x14ac:dyDescent="0.35">
      <c r="A963" s="20"/>
    </row>
    <row r="964" spans="1:1" x14ac:dyDescent="0.35">
      <c r="A964" s="20"/>
    </row>
    <row r="965" spans="1:1" x14ac:dyDescent="0.35">
      <c r="A965" s="20"/>
    </row>
    <row r="966" spans="1:1" x14ac:dyDescent="0.35">
      <c r="A966" s="20"/>
    </row>
    <row r="967" spans="1:1" x14ac:dyDescent="0.35">
      <c r="A967" s="20"/>
    </row>
    <row r="968" spans="1:1" x14ac:dyDescent="0.35">
      <c r="A968" s="20"/>
    </row>
    <row r="969" spans="1:1" x14ac:dyDescent="0.35">
      <c r="A969" s="20"/>
    </row>
    <row r="970" spans="1:1" x14ac:dyDescent="0.35">
      <c r="A970" s="20"/>
    </row>
    <row r="971" spans="1:1" x14ac:dyDescent="0.35">
      <c r="A971" s="20"/>
    </row>
    <row r="972" spans="1:1" x14ac:dyDescent="0.35">
      <c r="A972" s="20"/>
    </row>
    <row r="973" spans="1:1" x14ac:dyDescent="0.35">
      <c r="A973" s="20"/>
    </row>
    <row r="974" spans="1:1" x14ac:dyDescent="0.35">
      <c r="A974" s="20"/>
    </row>
    <row r="975" spans="1:1" x14ac:dyDescent="0.35">
      <c r="A975" s="20"/>
    </row>
    <row r="976" spans="1:1" x14ac:dyDescent="0.35">
      <c r="A976" s="20"/>
    </row>
    <row r="977" spans="1:1" x14ac:dyDescent="0.35">
      <c r="A977" s="20"/>
    </row>
    <row r="978" spans="1:1" x14ac:dyDescent="0.35">
      <c r="A978" s="20"/>
    </row>
    <row r="979" spans="1:1" x14ac:dyDescent="0.35">
      <c r="A979" s="20"/>
    </row>
    <row r="980" spans="1:1" x14ac:dyDescent="0.35">
      <c r="A980" s="20"/>
    </row>
    <row r="981" spans="1:1" x14ac:dyDescent="0.35">
      <c r="A981" s="20"/>
    </row>
    <row r="982" spans="1:1" x14ac:dyDescent="0.35">
      <c r="A982" s="20"/>
    </row>
    <row r="983" spans="1:1" x14ac:dyDescent="0.35">
      <c r="A983" s="20"/>
    </row>
    <row r="984" spans="1:1" x14ac:dyDescent="0.35">
      <c r="A984" s="20"/>
    </row>
    <row r="985" spans="1:1" x14ac:dyDescent="0.35">
      <c r="A985" s="20"/>
    </row>
    <row r="986" spans="1:1" x14ac:dyDescent="0.35">
      <c r="A986" s="20"/>
    </row>
    <row r="987" spans="1:1" x14ac:dyDescent="0.35">
      <c r="A987" s="20"/>
    </row>
    <row r="988" spans="1:1" x14ac:dyDescent="0.35">
      <c r="A988" s="20"/>
    </row>
    <row r="989" spans="1:1" x14ac:dyDescent="0.35">
      <c r="A989" s="20"/>
    </row>
    <row r="990" spans="1:1" x14ac:dyDescent="0.35">
      <c r="A990" s="20"/>
    </row>
    <row r="991" spans="1:1" x14ac:dyDescent="0.35">
      <c r="A991" s="20"/>
    </row>
    <row r="992" spans="1:1" x14ac:dyDescent="0.35">
      <c r="A992" s="20"/>
    </row>
    <row r="993" spans="1:1" x14ac:dyDescent="0.35">
      <c r="A993" s="20"/>
    </row>
    <row r="994" spans="1:1" x14ac:dyDescent="0.35">
      <c r="A994" s="20"/>
    </row>
    <row r="995" spans="1:1" x14ac:dyDescent="0.35">
      <c r="A995" s="20"/>
    </row>
    <row r="996" spans="1:1" x14ac:dyDescent="0.35">
      <c r="A996" s="20"/>
    </row>
    <row r="997" spans="1:1" x14ac:dyDescent="0.35">
      <c r="A997" s="20"/>
    </row>
    <row r="998" spans="1:1" x14ac:dyDescent="0.35">
      <c r="A998" s="20"/>
    </row>
    <row r="999" spans="1:1" x14ac:dyDescent="0.35">
      <c r="A999" s="20"/>
    </row>
  </sheetData>
  <mergeCells count="1">
    <mergeCell ref="I1:I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9B1B7B-C917-4631-B6D5-E1C8650CD848}">
  <dimension ref="D1:Q34"/>
  <sheetViews>
    <sheetView showGridLines="0" topLeftCell="B1" zoomScale="72" zoomScaleNormal="115" workbookViewId="0">
      <selection activeCell="R5" sqref="R5"/>
    </sheetView>
  </sheetViews>
  <sheetFormatPr defaultColWidth="9.1796875" defaultRowHeight="14.5" x14ac:dyDescent="0.35"/>
  <cols>
    <col min="1" max="1" width="3" customWidth="1"/>
    <col min="4" max="4" width="2.81640625" customWidth="1"/>
    <col min="5" max="5" width="17" customWidth="1"/>
    <col min="6" max="6" width="49.453125" customWidth="1"/>
    <col min="7" max="7" width="27.81640625" customWidth="1"/>
    <col min="17" max="17" width="9.1796875" customWidth="1"/>
  </cols>
  <sheetData>
    <row r="1" spans="4:17" ht="15" thickBot="1" x14ac:dyDescent="0.4">
      <c r="H1" s="10"/>
      <c r="I1" s="10"/>
      <c r="J1" s="10"/>
      <c r="K1" s="10"/>
      <c r="L1" s="10"/>
      <c r="M1" s="10"/>
    </row>
    <row r="2" spans="4:17" ht="56" customHeight="1" thickBot="1" x14ac:dyDescent="0.5">
      <c r="H2" s="194" t="s">
        <v>216</v>
      </c>
      <c r="I2" s="195"/>
      <c r="J2" s="195"/>
      <c r="K2" s="195"/>
      <c r="L2" s="195"/>
      <c r="M2" s="195"/>
      <c r="N2" s="196"/>
      <c r="O2" s="50"/>
      <c r="P2" s="189" t="s">
        <v>203</v>
      </c>
      <c r="Q2" s="190"/>
    </row>
    <row r="3" spans="4:17" ht="47.25" customHeight="1" thickBot="1" x14ac:dyDescent="0.4">
      <c r="E3" s="90" t="s">
        <v>21</v>
      </c>
      <c r="F3" s="91" t="s">
        <v>22</v>
      </c>
      <c r="G3" s="65" t="s">
        <v>23</v>
      </c>
      <c r="H3" s="66">
        <v>2024</v>
      </c>
      <c r="I3" s="67">
        <v>2025</v>
      </c>
      <c r="J3" s="68">
        <v>2026</v>
      </c>
      <c r="K3" s="67">
        <v>2027</v>
      </c>
      <c r="L3" s="69">
        <v>2028</v>
      </c>
      <c r="M3" s="67">
        <v>2029</v>
      </c>
      <c r="N3" s="67">
        <v>2030</v>
      </c>
      <c r="O3" s="50"/>
      <c r="P3" s="190"/>
      <c r="Q3" s="190"/>
    </row>
    <row r="4" spans="4:17" ht="16.5" customHeight="1" x14ac:dyDescent="0.4">
      <c r="D4" s="197"/>
      <c r="E4" s="199" t="s">
        <v>24</v>
      </c>
      <c r="F4" s="70" t="s">
        <v>25</v>
      </c>
      <c r="G4" s="52">
        <v>0.9</v>
      </c>
      <c r="H4" s="176">
        <v>0</v>
      </c>
      <c r="I4" s="108">
        <f t="shared" ref="I4" si="0">MROUND(H4+((N4-H4)/6),5%)</f>
        <v>0</v>
      </c>
      <c r="J4" s="109">
        <f t="shared" ref="J4" si="1">MROUND(H4+2*((N4-H4)/6),5%)</f>
        <v>0</v>
      </c>
      <c r="K4" s="108">
        <f t="shared" ref="K4" si="2">MROUND(H4+3*((N4-H4)/6),5%)</f>
        <v>0</v>
      </c>
      <c r="L4" s="109">
        <f t="shared" ref="L4" si="3">MROUND(H4+4*((N4-H4)/6),5%)</f>
        <v>0</v>
      </c>
      <c r="M4" s="108">
        <f t="shared" ref="M4" si="4">MROUND(H4+5*((N4-H4)/6),5%)</f>
        <v>0</v>
      </c>
      <c r="N4" s="176">
        <v>0</v>
      </c>
      <c r="P4" s="190"/>
      <c r="Q4" s="190"/>
    </row>
    <row r="5" spans="4:17" ht="16" x14ac:dyDescent="0.4">
      <c r="D5" s="198"/>
      <c r="E5" s="200"/>
      <c r="F5" s="71" t="s">
        <v>26</v>
      </c>
      <c r="G5" s="53">
        <v>0.2</v>
      </c>
      <c r="H5" s="177">
        <v>0</v>
      </c>
      <c r="I5" s="108">
        <f t="shared" ref="I5" si="5">MROUND(H5+((N5-H5)/6),5%)</f>
        <v>0</v>
      </c>
      <c r="J5" s="109">
        <f t="shared" ref="J5" si="6">MROUND(H5+2*((N5-H5)/6),5%)</f>
        <v>0</v>
      </c>
      <c r="K5" s="108">
        <f t="shared" ref="K5" si="7">MROUND(H5+3*((N5-H5)/6),5%)</f>
        <v>0</v>
      </c>
      <c r="L5" s="109">
        <f t="shared" ref="L5" si="8">MROUND(H5+4*((N5-H5)/6),5%)</f>
        <v>0</v>
      </c>
      <c r="M5" s="108">
        <f t="shared" ref="M5" si="9">MROUND(H5+5*((N5-H5)/6),5%)</f>
        <v>0</v>
      </c>
      <c r="N5" s="177">
        <v>0</v>
      </c>
      <c r="O5" s="92"/>
      <c r="P5" s="190"/>
      <c r="Q5" s="190"/>
    </row>
    <row r="6" spans="4:17" ht="16" x14ac:dyDescent="0.4">
      <c r="D6" s="198"/>
      <c r="E6" s="201" t="s">
        <v>27</v>
      </c>
      <c r="F6" s="72" t="s">
        <v>28</v>
      </c>
      <c r="G6" s="54">
        <v>0.9</v>
      </c>
      <c r="H6" s="178">
        <v>0</v>
      </c>
      <c r="I6" s="108">
        <f t="shared" ref="I6:I24" si="10">MROUND(H6+((N6-H6)/6),5%)</f>
        <v>0</v>
      </c>
      <c r="J6" s="109">
        <f t="shared" ref="J6:J24" si="11">MROUND(H6+2*((N6-H6)/6),5%)</f>
        <v>0</v>
      </c>
      <c r="K6" s="108">
        <f t="shared" ref="K6:K24" si="12">MROUND(H6+3*((N6-H6)/6),5%)</f>
        <v>0</v>
      </c>
      <c r="L6" s="109">
        <f t="shared" ref="L6:L24" si="13">MROUND(H6+4*((N6-H6)/6),5%)</f>
        <v>0</v>
      </c>
      <c r="M6" s="108">
        <f t="shared" ref="M6:M24" si="14">MROUND(H6+5*((N6-H6)/6),5%)</f>
        <v>0</v>
      </c>
      <c r="N6" s="178">
        <v>0</v>
      </c>
      <c r="O6" s="92"/>
      <c r="P6" s="190"/>
      <c r="Q6" s="190"/>
    </row>
    <row r="7" spans="4:17" ht="16" x14ac:dyDescent="0.4">
      <c r="D7" s="198"/>
      <c r="E7" s="201"/>
      <c r="F7" s="71" t="s">
        <v>29</v>
      </c>
      <c r="G7" s="53">
        <v>0.2</v>
      </c>
      <c r="H7" s="177">
        <v>0</v>
      </c>
      <c r="I7" s="108">
        <f t="shared" si="10"/>
        <v>0</v>
      </c>
      <c r="J7" s="109">
        <f t="shared" si="11"/>
        <v>0</v>
      </c>
      <c r="K7" s="108">
        <f t="shared" si="12"/>
        <v>0</v>
      </c>
      <c r="L7" s="109">
        <f t="shared" si="13"/>
        <v>0</v>
      </c>
      <c r="M7" s="108">
        <f t="shared" si="14"/>
        <v>0</v>
      </c>
      <c r="N7" s="177">
        <v>0</v>
      </c>
      <c r="O7" s="92"/>
      <c r="P7" s="190"/>
      <c r="Q7" s="190"/>
    </row>
    <row r="8" spans="4:17" ht="16" x14ac:dyDescent="0.4">
      <c r="D8" s="198"/>
      <c r="E8" s="200" t="s">
        <v>30</v>
      </c>
      <c r="F8" s="72" t="s">
        <v>31</v>
      </c>
      <c r="G8" s="54">
        <v>0.9</v>
      </c>
      <c r="H8" s="178">
        <v>0</v>
      </c>
      <c r="I8" s="108">
        <f t="shared" si="10"/>
        <v>0</v>
      </c>
      <c r="J8" s="109">
        <f t="shared" si="11"/>
        <v>0</v>
      </c>
      <c r="K8" s="108">
        <f t="shared" si="12"/>
        <v>0</v>
      </c>
      <c r="L8" s="109">
        <f t="shared" si="13"/>
        <v>0</v>
      </c>
      <c r="M8" s="108">
        <f t="shared" si="14"/>
        <v>0</v>
      </c>
      <c r="N8" s="178">
        <v>0</v>
      </c>
      <c r="O8" s="92"/>
      <c r="P8" s="190"/>
      <c r="Q8" s="190"/>
    </row>
    <row r="9" spans="4:17" ht="16.5" thickBot="1" x14ac:dyDescent="0.45">
      <c r="D9" s="198"/>
      <c r="E9" s="202"/>
      <c r="F9" s="71" t="s">
        <v>32</v>
      </c>
      <c r="G9" s="55">
        <v>0.2</v>
      </c>
      <c r="H9" s="177">
        <v>0</v>
      </c>
      <c r="I9" s="108">
        <f t="shared" si="10"/>
        <v>0</v>
      </c>
      <c r="J9" s="109">
        <f t="shared" si="11"/>
        <v>0</v>
      </c>
      <c r="K9" s="108">
        <f t="shared" si="12"/>
        <v>0</v>
      </c>
      <c r="L9" s="109">
        <f t="shared" si="13"/>
        <v>0</v>
      </c>
      <c r="M9" s="108">
        <f t="shared" si="14"/>
        <v>0</v>
      </c>
      <c r="N9" s="177">
        <v>0</v>
      </c>
      <c r="O9" s="51"/>
      <c r="P9" s="51"/>
      <c r="Q9" s="51"/>
    </row>
    <row r="10" spans="4:17" ht="15.75" customHeight="1" x14ac:dyDescent="0.4">
      <c r="E10" s="191" t="s">
        <v>33</v>
      </c>
      <c r="F10" s="73" t="s">
        <v>34</v>
      </c>
      <c r="G10" s="56">
        <v>0.2</v>
      </c>
      <c r="H10" s="179">
        <v>0</v>
      </c>
      <c r="I10" s="108">
        <f t="shared" si="10"/>
        <v>0</v>
      </c>
      <c r="J10" s="109">
        <f t="shared" si="11"/>
        <v>0</v>
      </c>
      <c r="K10" s="108">
        <f t="shared" si="12"/>
        <v>0</v>
      </c>
      <c r="L10" s="109">
        <f t="shared" si="13"/>
        <v>0</v>
      </c>
      <c r="M10" s="108">
        <f t="shared" si="14"/>
        <v>0</v>
      </c>
      <c r="N10" s="179">
        <v>0</v>
      </c>
      <c r="O10" s="51"/>
      <c r="P10" s="51"/>
      <c r="Q10" s="51"/>
    </row>
    <row r="11" spans="4:17" ht="16" x14ac:dyDescent="0.4">
      <c r="E11" s="192"/>
      <c r="F11" s="74" t="s">
        <v>35</v>
      </c>
      <c r="G11" s="57">
        <v>0.2</v>
      </c>
      <c r="H11" s="180">
        <v>0</v>
      </c>
      <c r="I11" s="108">
        <f t="shared" si="10"/>
        <v>0</v>
      </c>
      <c r="J11" s="109">
        <f t="shared" si="11"/>
        <v>0</v>
      </c>
      <c r="K11" s="108">
        <f t="shared" si="12"/>
        <v>0</v>
      </c>
      <c r="L11" s="109">
        <f t="shared" si="13"/>
        <v>0</v>
      </c>
      <c r="M11" s="108">
        <f t="shared" si="14"/>
        <v>0</v>
      </c>
      <c r="N11" s="180">
        <v>0</v>
      </c>
      <c r="O11" s="51"/>
      <c r="P11" s="51"/>
      <c r="Q11" s="51"/>
    </row>
    <row r="12" spans="4:17" ht="16" x14ac:dyDescent="0.4">
      <c r="E12" s="192"/>
      <c r="F12" s="74" t="s">
        <v>36</v>
      </c>
      <c r="G12" s="57">
        <v>0.15</v>
      </c>
      <c r="H12" s="180">
        <v>0</v>
      </c>
      <c r="I12" s="108">
        <f t="shared" si="10"/>
        <v>0</v>
      </c>
      <c r="J12" s="109">
        <f t="shared" si="11"/>
        <v>0</v>
      </c>
      <c r="K12" s="108">
        <f t="shared" si="12"/>
        <v>0</v>
      </c>
      <c r="L12" s="109">
        <f t="shared" si="13"/>
        <v>0</v>
      </c>
      <c r="M12" s="108">
        <f t="shared" si="14"/>
        <v>0</v>
      </c>
      <c r="N12" s="180">
        <v>0</v>
      </c>
      <c r="O12" s="51"/>
      <c r="P12" s="51"/>
    </row>
    <row r="13" spans="4:17" ht="16" x14ac:dyDescent="0.4">
      <c r="E13" s="192"/>
      <c r="F13" s="74" t="s">
        <v>37</v>
      </c>
      <c r="G13" s="57">
        <v>0.15</v>
      </c>
      <c r="H13" s="180">
        <v>0</v>
      </c>
      <c r="I13" s="108">
        <f t="shared" si="10"/>
        <v>0</v>
      </c>
      <c r="J13" s="109">
        <f t="shared" si="11"/>
        <v>0</v>
      </c>
      <c r="K13" s="108">
        <f t="shared" si="12"/>
        <v>0</v>
      </c>
      <c r="L13" s="109">
        <f t="shared" si="13"/>
        <v>0</v>
      </c>
      <c r="M13" s="108">
        <f t="shared" si="14"/>
        <v>0</v>
      </c>
      <c r="N13" s="180">
        <v>0</v>
      </c>
      <c r="O13" s="51"/>
      <c r="P13" s="188" t="s">
        <v>202</v>
      </c>
      <c r="Q13" s="188"/>
    </row>
    <row r="14" spans="4:17" ht="16.5" thickBot="1" x14ac:dyDescent="0.45">
      <c r="E14" s="193"/>
      <c r="F14" s="74" t="s">
        <v>38</v>
      </c>
      <c r="G14" s="57">
        <v>0.4</v>
      </c>
      <c r="H14" s="180">
        <v>0</v>
      </c>
      <c r="I14" s="108">
        <f t="shared" si="10"/>
        <v>0</v>
      </c>
      <c r="J14" s="109">
        <f t="shared" si="11"/>
        <v>0</v>
      </c>
      <c r="K14" s="108">
        <f t="shared" si="12"/>
        <v>0</v>
      </c>
      <c r="L14" s="109">
        <f t="shared" si="13"/>
        <v>0</v>
      </c>
      <c r="M14" s="108">
        <f t="shared" si="14"/>
        <v>0</v>
      </c>
      <c r="N14" s="180">
        <v>0</v>
      </c>
      <c r="O14" s="51"/>
      <c r="P14" s="188"/>
      <c r="Q14" s="188"/>
    </row>
    <row r="15" spans="4:17" ht="16" x14ac:dyDescent="0.4">
      <c r="F15" s="74" t="s">
        <v>39</v>
      </c>
      <c r="G15" s="57">
        <v>0.2</v>
      </c>
      <c r="H15" s="180">
        <v>0</v>
      </c>
      <c r="I15" s="108">
        <f t="shared" si="10"/>
        <v>0</v>
      </c>
      <c r="J15" s="109">
        <f t="shared" si="11"/>
        <v>0</v>
      </c>
      <c r="K15" s="108">
        <f t="shared" si="12"/>
        <v>0</v>
      </c>
      <c r="L15" s="109">
        <f t="shared" si="13"/>
        <v>0</v>
      </c>
      <c r="M15" s="108">
        <f t="shared" si="14"/>
        <v>0</v>
      </c>
      <c r="N15" s="180">
        <v>0</v>
      </c>
      <c r="O15" s="51"/>
      <c r="P15" s="188"/>
      <c r="Q15" s="188"/>
    </row>
    <row r="16" spans="4:17" ht="16" x14ac:dyDescent="0.4">
      <c r="F16" s="74" t="s">
        <v>40</v>
      </c>
      <c r="G16" s="57">
        <v>0.2</v>
      </c>
      <c r="H16" s="180">
        <v>0</v>
      </c>
      <c r="I16" s="108">
        <f t="shared" si="10"/>
        <v>0</v>
      </c>
      <c r="J16" s="109">
        <f t="shared" si="11"/>
        <v>0</v>
      </c>
      <c r="K16" s="108">
        <f t="shared" si="12"/>
        <v>0</v>
      </c>
      <c r="L16" s="109">
        <f t="shared" si="13"/>
        <v>0</v>
      </c>
      <c r="M16" s="108">
        <f t="shared" si="14"/>
        <v>0</v>
      </c>
      <c r="N16" s="180">
        <v>0</v>
      </c>
      <c r="P16" s="188"/>
      <c r="Q16" s="188"/>
    </row>
    <row r="17" spans="5:17" ht="16" x14ac:dyDescent="0.4">
      <c r="F17" s="74" t="s">
        <v>41</v>
      </c>
      <c r="G17" s="57">
        <v>0.9</v>
      </c>
      <c r="H17" s="180">
        <v>0</v>
      </c>
      <c r="I17" s="108">
        <f t="shared" si="10"/>
        <v>0</v>
      </c>
      <c r="J17" s="109">
        <f t="shared" si="11"/>
        <v>0</v>
      </c>
      <c r="K17" s="108">
        <f t="shared" si="12"/>
        <v>0</v>
      </c>
      <c r="L17" s="109">
        <f t="shared" si="13"/>
        <v>0</v>
      </c>
      <c r="M17" s="108">
        <f t="shared" si="14"/>
        <v>0</v>
      </c>
      <c r="N17" s="180">
        <v>0</v>
      </c>
      <c r="O17" s="51"/>
      <c r="P17" s="188"/>
      <c r="Q17" s="188"/>
    </row>
    <row r="18" spans="5:17" ht="16" x14ac:dyDescent="0.4">
      <c r="E18" s="14"/>
      <c r="F18" s="74" t="s">
        <v>42</v>
      </c>
      <c r="G18" s="57">
        <v>0.9</v>
      </c>
      <c r="H18" s="180">
        <v>0</v>
      </c>
      <c r="I18" s="108">
        <f t="shared" si="10"/>
        <v>0</v>
      </c>
      <c r="J18" s="109">
        <f t="shared" si="11"/>
        <v>0</v>
      </c>
      <c r="K18" s="108">
        <f t="shared" si="12"/>
        <v>0</v>
      </c>
      <c r="L18" s="109">
        <f t="shared" si="13"/>
        <v>0</v>
      </c>
      <c r="M18" s="108">
        <f t="shared" si="14"/>
        <v>0</v>
      </c>
      <c r="N18" s="180">
        <v>0</v>
      </c>
      <c r="O18" s="51"/>
      <c r="P18" s="188"/>
      <c r="Q18" s="188"/>
    </row>
    <row r="19" spans="5:17" ht="16" x14ac:dyDescent="0.4">
      <c r="F19" s="74" t="s">
        <v>43</v>
      </c>
      <c r="G19" s="57">
        <v>0.2</v>
      </c>
      <c r="H19" s="180">
        <v>0</v>
      </c>
      <c r="I19" s="108">
        <f t="shared" si="10"/>
        <v>0</v>
      </c>
      <c r="J19" s="109">
        <f t="shared" si="11"/>
        <v>0</v>
      </c>
      <c r="K19" s="108">
        <f t="shared" si="12"/>
        <v>0</v>
      </c>
      <c r="L19" s="109">
        <f t="shared" si="13"/>
        <v>0</v>
      </c>
      <c r="M19" s="108">
        <f t="shared" si="14"/>
        <v>0</v>
      </c>
      <c r="N19" s="180">
        <v>0</v>
      </c>
      <c r="O19" s="51"/>
      <c r="P19" s="188"/>
      <c r="Q19" s="188"/>
    </row>
    <row r="20" spans="5:17" ht="16" x14ac:dyDescent="0.4">
      <c r="F20" s="74"/>
      <c r="G20" s="57"/>
      <c r="H20" s="13"/>
      <c r="I20" s="108">
        <f t="shared" si="10"/>
        <v>0</v>
      </c>
      <c r="J20" s="109">
        <f t="shared" si="11"/>
        <v>0</v>
      </c>
      <c r="K20" s="108">
        <f t="shared" si="12"/>
        <v>0</v>
      </c>
      <c r="L20" s="109">
        <f t="shared" si="13"/>
        <v>0</v>
      </c>
      <c r="M20" s="108">
        <f t="shared" si="14"/>
        <v>0</v>
      </c>
      <c r="N20" s="13"/>
      <c r="O20" s="51"/>
      <c r="P20" s="51"/>
      <c r="Q20" s="51"/>
    </row>
    <row r="21" spans="5:17" ht="16" x14ac:dyDescent="0.4">
      <c r="F21" s="75"/>
      <c r="G21" s="57"/>
      <c r="H21" s="13"/>
      <c r="I21" s="108">
        <f t="shared" si="10"/>
        <v>0</v>
      </c>
      <c r="J21" s="109">
        <f t="shared" si="11"/>
        <v>0</v>
      </c>
      <c r="K21" s="108">
        <f t="shared" si="12"/>
        <v>0</v>
      </c>
      <c r="L21" s="109">
        <f t="shared" si="13"/>
        <v>0</v>
      </c>
      <c r="M21" s="108">
        <f t="shared" si="14"/>
        <v>0</v>
      </c>
      <c r="N21" s="13"/>
      <c r="O21" s="51"/>
      <c r="P21" s="51"/>
      <c r="Q21" s="51"/>
    </row>
    <row r="22" spans="5:17" ht="16" x14ac:dyDescent="0.4">
      <c r="F22" s="75"/>
      <c r="G22" s="57"/>
      <c r="H22" s="13"/>
      <c r="I22" s="108">
        <f t="shared" si="10"/>
        <v>0</v>
      </c>
      <c r="J22" s="109">
        <f t="shared" si="11"/>
        <v>0</v>
      </c>
      <c r="K22" s="108">
        <f t="shared" si="12"/>
        <v>0</v>
      </c>
      <c r="L22" s="109">
        <f t="shared" si="13"/>
        <v>0</v>
      </c>
      <c r="M22" s="108">
        <f t="shared" si="14"/>
        <v>0</v>
      </c>
      <c r="N22" s="13"/>
      <c r="O22" s="51"/>
      <c r="P22" s="51"/>
      <c r="Q22" s="51"/>
    </row>
    <row r="23" spans="5:17" ht="16" x14ac:dyDescent="0.4">
      <c r="F23" s="75"/>
      <c r="G23" s="57"/>
      <c r="H23" s="13"/>
      <c r="I23" s="108">
        <f t="shared" si="10"/>
        <v>0</v>
      </c>
      <c r="J23" s="109">
        <f t="shared" si="11"/>
        <v>0</v>
      </c>
      <c r="K23" s="108">
        <f t="shared" si="12"/>
        <v>0</v>
      </c>
      <c r="L23" s="109">
        <f t="shared" si="13"/>
        <v>0</v>
      </c>
      <c r="M23" s="108">
        <f t="shared" si="14"/>
        <v>0</v>
      </c>
      <c r="N23" s="13"/>
      <c r="O23" s="51"/>
      <c r="P23" s="51"/>
      <c r="Q23" s="51"/>
    </row>
    <row r="24" spans="5:17" ht="16.5" thickBot="1" x14ac:dyDescent="0.45">
      <c r="F24" s="76"/>
      <c r="G24" s="58"/>
      <c r="H24" s="12"/>
      <c r="I24" s="108">
        <f t="shared" si="10"/>
        <v>0</v>
      </c>
      <c r="J24" s="109">
        <f t="shared" si="11"/>
        <v>0</v>
      </c>
      <c r="K24" s="108">
        <f t="shared" si="12"/>
        <v>0</v>
      </c>
      <c r="L24" s="109">
        <f t="shared" si="13"/>
        <v>0</v>
      </c>
      <c r="M24" s="108">
        <f t="shared" si="14"/>
        <v>0</v>
      </c>
      <c r="N24" s="12"/>
      <c r="O24" s="51"/>
      <c r="P24" s="51"/>
      <c r="Q24" s="51"/>
    </row>
    <row r="25" spans="5:17" x14ac:dyDescent="0.35">
      <c r="F25" s="11"/>
      <c r="G25" s="11"/>
      <c r="H25" s="11"/>
      <c r="I25" s="11"/>
      <c r="J25" s="11"/>
      <c r="K25" s="11"/>
      <c r="L25" s="11"/>
      <c r="M25" s="11"/>
      <c r="N25" s="11"/>
    </row>
    <row r="26" spans="5:17" ht="14.5" customHeight="1" x14ac:dyDescent="0.35"/>
    <row r="27" spans="5:17" ht="14.5" customHeight="1" x14ac:dyDescent="0.35">
      <c r="H27" s="187" t="s">
        <v>201</v>
      </c>
      <c r="I27" s="187"/>
      <c r="J27" s="187"/>
    </row>
    <row r="28" spans="5:17" x14ac:dyDescent="0.35">
      <c r="H28" s="187"/>
      <c r="I28" s="187"/>
      <c r="J28" s="187"/>
    </row>
    <row r="29" spans="5:17" x14ac:dyDescent="0.35">
      <c r="H29" s="187"/>
      <c r="I29" s="187"/>
      <c r="J29" s="187"/>
      <c r="K29" s="1"/>
    </row>
    <row r="30" spans="5:17" x14ac:dyDescent="0.35">
      <c r="H30" s="187"/>
      <c r="I30" s="187"/>
      <c r="J30" s="187"/>
      <c r="K30" s="62"/>
      <c r="L30" s="62"/>
      <c r="M30" s="62"/>
    </row>
    <row r="31" spans="5:17" x14ac:dyDescent="0.35">
      <c r="H31" s="187"/>
      <c r="I31" s="187"/>
      <c r="J31" s="187"/>
    </row>
    <row r="32" spans="5:17" x14ac:dyDescent="0.35">
      <c r="H32" s="187"/>
      <c r="I32" s="187"/>
      <c r="J32" s="187"/>
    </row>
    <row r="33" spans="8:10" x14ac:dyDescent="0.35">
      <c r="H33" s="187"/>
      <c r="I33" s="187"/>
      <c r="J33" s="187"/>
    </row>
    <row r="34" spans="8:10" x14ac:dyDescent="0.35">
      <c r="H34" s="187"/>
      <c r="I34" s="187"/>
      <c r="J34" s="187"/>
    </row>
  </sheetData>
  <mergeCells count="9">
    <mergeCell ref="D4:D9"/>
    <mergeCell ref="E4:E5"/>
    <mergeCell ref="E6:E7"/>
    <mergeCell ref="E8:E9"/>
    <mergeCell ref="H27:J34"/>
    <mergeCell ref="P13:Q19"/>
    <mergeCell ref="P2:Q8"/>
    <mergeCell ref="E10:E14"/>
    <mergeCell ref="H2:N2"/>
  </mergeCells>
  <pageMargins left="0.7" right="0.7" top="0.75" bottom="0.75" header="0.3" footer="0.3"/>
  <pageSetup paperSize="0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5CE42C5-7227-49F8-8276-D8F53B916483}">
          <x14:formula1>
            <xm:f>Verberg_Percentages!$A$2:$A$22</xm:f>
          </x14:formula1>
          <xm:sqref>G4:H24 N4:N24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6E8F1D-AFB4-48D6-B8BE-A5BAB7153003}">
  <dimension ref="A1:J52"/>
  <sheetViews>
    <sheetView workbookViewId="0">
      <selection activeCell="K10" sqref="K10"/>
    </sheetView>
  </sheetViews>
  <sheetFormatPr defaultRowHeight="14.5" x14ac:dyDescent="0.35"/>
  <cols>
    <col min="1" max="1" width="46.54296875" bestFit="1" customWidth="1"/>
    <col min="2" max="2" width="10.1796875" customWidth="1"/>
    <col min="9" max="9" width="6.1796875" customWidth="1"/>
    <col min="10" max="10" width="7.453125" customWidth="1"/>
  </cols>
  <sheetData>
    <row r="1" spans="1:10" ht="29" thickBot="1" x14ac:dyDescent="0.4">
      <c r="A1" s="203" t="s">
        <v>45</v>
      </c>
      <c r="B1" s="203"/>
      <c r="C1" s="203"/>
      <c r="D1" s="203"/>
      <c r="E1" s="203"/>
      <c r="F1" s="203"/>
      <c r="G1" s="203"/>
      <c r="H1" s="203"/>
      <c r="I1" s="203"/>
      <c r="J1" s="203"/>
    </row>
    <row r="2" spans="1:10" ht="19" thickBot="1" x14ac:dyDescent="0.5">
      <c r="A2" s="93" t="s">
        <v>46</v>
      </c>
      <c r="B2" s="94">
        <v>2024</v>
      </c>
      <c r="C2" s="95">
        <v>2025</v>
      </c>
      <c r="D2" s="96">
        <v>2026</v>
      </c>
      <c r="E2" s="96">
        <v>2027</v>
      </c>
      <c r="F2" s="96">
        <v>2028</v>
      </c>
      <c r="G2" s="96">
        <v>2029</v>
      </c>
      <c r="H2" s="97">
        <v>2030</v>
      </c>
      <c r="I2" s="2"/>
      <c r="J2" s="2"/>
    </row>
    <row r="3" spans="1:10" x14ac:dyDescent="0.35">
      <c r="A3" s="148" t="s">
        <v>25</v>
      </c>
      <c r="B3" s="149">
        <f>-(Maatregelen!H4*Maatregelen!$G4)</f>
        <v>0</v>
      </c>
      <c r="C3" s="150">
        <f>-(Maatregelen!I4*Maatregelen!$G4)</f>
        <v>0</v>
      </c>
      <c r="D3" s="150">
        <f>-(Maatregelen!J4*Maatregelen!$G4)</f>
        <v>0</v>
      </c>
      <c r="E3" s="150">
        <f>-(Maatregelen!K4*Maatregelen!$G4)</f>
        <v>0</v>
      </c>
      <c r="F3" s="150">
        <f>-(Maatregelen!L4*Maatregelen!$G4)</f>
        <v>0</v>
      </c>
      <c r="G3" s="150">
        <f>-(Maatregelen!M4*Maatregelen!$G4)</f>
        <v>0</v>
      </c>
      <c r="H3" s="151">
        <f>-(Maatregelen!N4*Maatregelen!$G4)</f>
        <v>0</v>
      </c>
    </row>
    <row r="4" spans="1:10" x14ac:dyDescent="0.35">
      <c r="A4" s="152" t="s">
        <v>26</v>
      </c>
      <c r="B4" s="153">
        <f>-(Maatregelen!H5*Maatregelen!$G5)</f>
        <v>0</v>
      </c>
      <c r="C4" s="154">
        <f>-(Maatregelen!I5*Maatregelen!$G5)</f>
        <v>0</v>
      </c>
      <c r="D4" s="154">
        <f>-(Maatregelen!J5*Maatregelen!$G5)</f>
        <v>0</v>
      </c>
      <c r="E4" s="154">
        <f>-(Maatregelen!K5*Maatregelen!$G5)</f>
        <v>0</v>
      </c>
      <c r="F4" s="154">
        <f>-(Maatregelen!L5*Maatregelen!$G5)</f>
        <v>0</v>
      </c>
      <c r="G4" s="154">
        <f>-(Maatregelen!M5*Maatregelen!$G5)</f>
        <v>0</v>
      </c>
      <c r="H4" s="155">
        <f>-(Maatregelen!N5*Maatregelen!$G5)</f>
        <v>0</v>
      </c>
    </row>
    <row r="5" spans="1:10" x14ac:dyDescent="0.35">
      <c r="A5" s="156" t="s">
        <v>28</v>
      </c>
      <c r="B5" s="157">
        <f>-(Maatregelen!H6*Maatregelen!$G6)</f>
        <v>0</v>
      </c>
      <c r="C5" s="158">
        <f>-(Maatregelen!I6*Maatregelen!$G6)</f>
        <v>0</v>
      </c>
      <c r="D5" s="158">
        <f>-(Maatregelen!J6*Maatregelen!$G6)</f>
        <v>0</v>
      </c>
      <c r="E5" s="158">
        <f>-(Maatregelen!K6*Maatregelen!$G6)</f>
        <v>0</v>
      </c>
      <c r="F5" s="158">
        <f>-(Maatregelen!L6*Maatregelen!$G6)</f>
        <v>0</v>
      </c>
      <c r="G5" s="158">
        <f>-(Maatregelen!M6*Maatregelen!$G6)</f>
        <v>0</v>
      </c>
      <c r="H5" s="159">
        <f>-(Maatregelen!N6*Maatregelen!$G6)</f>
        <v>0</v>
      </c>
    </row>
    <row r="6" spans="1:10" x14ac:dyDescent="0.35">
      <c r="A6" s="152" t="s">
        <v>29</v>
      </c>
      <c r="B6" s="153">
        <f>-(Maatregelen!H7*Maatregelen!$G7)</f>
        <v>0</v>
      </c>
      <c r="C6" s="154">
        <f>-(Maatregelen!I7*Maatregelen!$G7)</f>
        <v>0</v>
      </c>
      <c r="D6" s="154">
        <f>-(Maatregelen!J7*Maatregelen!$G7)</f>
        <v>0</v>
      </c>
      <c r="E6" s="154">
        <f>-(Maatregelen!K7*Maatregelen!$G7)</f>
        <v>0</v>
      </c>
      <c r="F6" s="154">
        <f>-(Maatregelen!L7*Maatregelen!$G7)</f>
        <v>0</v>
      </c>
      <c r="G6" s="154">
        <f>-(Maatregelen!M7*Maatregelen!$G7)</f>
        <v>0</v>
      </c>
      <c r="H6" s="155">
        <f>-(Maatregelen!N7*Maatregelen!$G7)</f>
        <v>0</v>
      </c>
    </row>
    <row r="7" spans="1:10" x14ac:dyDescent="0.35">
      <c r="A7" s="156" t="s">
        <v>31</v>
      </c>
      <c r="B7" s="157">
        <f>-(Maatregelen!H8*Maatregelen!$G8)</f>
        <v>0</v>
      </c>
      <c r="C7" s="158">
        <f>-(Maatregelen!I8*Maatregelen!$G8)</f>
        <v>0</v>
      </c>
      <c r="D7" s="158">
        <f>-(Maatregelen!J8*Maatregelen!$G8)</f>
        <v>0</v>
      </c>
      <c r="E7" s="158">
        <f>-(Maatregelen!K8*Maatregelen!$G8)</f>
        <v>0</v>
      </c>
      <c r="F7" s="158">
        <f>-(Maatregelen!L8*Maatregelen!$G8)</f>
        <v>0</v>
      </c>
      <c r="G7" s="158">
        <f>-(Maatregelen!M8*Maatregelen!$G8)</f>
        <v>0</v>
      </c>
      <c r="H7" s="159">
        <f>-(Maatregelen!N8*Maatregelen!$G8)</f>
        <v>0</v>
      </c>
    </row>
    <row r="8" spans="1:10" x14ac:dyDescent="0.35">
      <c r="A8" s="152" t="s">
        <v>32</v>
      </c>
      <c r="B8" s="153">
        <f>-(Maatregelen!H9*Maatregelen!$G9)</f>
        <v>0</v>
      </c>
      <c r="C8" s="154">
        <f>-(Maatregelen!I9*Maatregelen!$G9)</f>
        <v>0</v>
      </c>
      <c r="D8" s="154">
        <f>-(Maatregelen!J9*Maatregelen!$G9)</f>
        <v>0</v>
      </c>
      <c r="E8" s="154">
        <f>-(Maatregelen!K9*Maatregelen!$G9)</f>
        <v>0</v>
      </c>
      <c r="F8" s="154">
        <f>-(Maatregelen!L9*Maatregelen!$G9)</f>
        <v>0</v>
      </c>
      <c r="G8" s="154">
        <f>-(Maatregelen!M9*Maatregelen!$G9)</f>
        <v>0</v>
      </c>
      <c r="H8" s="155">
        <f>-(Maatregelen!N9*Maatregelen!$G9)</f>
        <v>0</v>
      </c>
    </row>
    <row r="9" spans="1:10" x14ac:dyDescent="0.35">
      <c r="A9" s="156" t="s">
        <v>34</v>
      </c>
      <c r="B9" s="157">
        <f>-(Maatregelen!H10*Maatregelen!$G10)</f>
        <v>0</v>
      </c>
      <c r="C9" s="158">
        <f>-(Maatregelen!I10*Maatregelen!$G10)</f>
        <v>0</v>
      </c>
      <c r="D9" s="158">
        <f>-(Maatregelen!J10*Maatregelen!$G10)</f>
        <v>0</v>
      </c>
      <c r="E9" s="158">
        <f>-(Maatregelen!K10*Maatregelen!$G10)</f>
        <v>0</v>
      </c>
      <c r="F9" s="158">
        <f>-(Maatregelen!L10*Maatregelen!$G10)</f>
        <v>0</v>
      </c>
      <c r="G9" s="158">
        <f>-(Maatregelen!M10*Maatregelen!$G10)</f>
        <v>0</v>
      </c>
      <c r="H9" s="159">
        <f>-(Maatregelen!N10*Maatregelen!$G10)</f>
        <v>0</v>
      </c>
    </row>
    <row r="10" spans="1:10" x14ac:dyDescent="0.35">
      <c r="A10" s="160" t="s">
        <v>35</v>
      </c>
      <c r="B10" s="161">
        <f>-(Maatregelen!H11*Maatregelen!$G11)</f>
        <v>0</v>
      </c>
      <c r="C10" s="162">
        <f>-(Maatregelen!I11*Maatregelen!$G11)</f>
        <v>0</v>
      </c>
      <c r="D10" s="162">
        <f>-(Maatregelen!J11*Maatregelen!$G11)</f>
        <v>0</v>
      </c>
      <c r="E10" s="162">
        <f>-(Maatregelen!K11*Maatregelen!$G11)</f>
        <v>0</v>
      </c>
      <c r="F10" s="162">
        <f>-(Maatregelen!L11*Maatregelen!$G11)</f>
        <v>0</v>
      </c>
      <c r="G10" s="162">
        <f>-(Maatregelen!M11*Maatregelen!$G11)</f>
        <v>0</v>
      </c>
      <c r="H10" s="163">
        <f>-(Maatregelen!N11*Maatregelen!$G11)</f>
        <v>0</v>
      </c>
    </row>
    <row r="11" spans="1:10" x14ac:dyDescent="0.35">
      <c r="A11" s="160" t="s">
        <v>36</v>
      </c>
      <c r="B11" s="161">
        <f>-(Maatregelen!H12*Maatregelen!$G12)</f>
        <v>0</v>
      </c>
      <c r="C11" s="162">
        <f>-(Maatregelen!I12*Maatregelen!$G12)</f>
        <v>0</v>
      </c>
      <c r="D11" s="162">
        <f>-(Maatregelen!J12*Maatregelen!$G12)</f>
        <v>0</v>
      </c>
      <c r="E11" s="162">
        <f>-(Maatregelen!K12*Maatregelen!$G12)</f>
        <v>0</v>
      </c>
      <c r="F11" s="162">
        <f>-(Maatregelen!L12*Maatregelen!$G12)</f>
        <v>0</v>
      </c>
      <c r="G11" s="162">
        <f>-(Maatregelen!M12*Maatregelen!$G12)</f>
        <v>0</v>
      </c>
      <c r="H11" s="163">
        <f>-(Maatregelen!N12*Maatregelen!$G12)</f>
        <v>0</v>
      </c>
    </row>
    <row r="12" spans="1:10" x14ac:dyDescent="0.35">
      <c r="A12" s="160" t="s">
        <v>37</v>
      </c>
      <c r="B12" s="161">
        <f>-(Maatregelen!H13*Maatregelen!$G13)</f>
        <v>0</v>
      </c>
      <c r="C12" s="162">
        <f>-(Maatregelen!I13*Maatregelen!$G13)</f>
        <v>0</v>
      </c>
      <c r="D12" s="162">
        <f>-(Maatregelen!J13*Maatregelen!$G13)</f>
        <v>0</v>
      </c>
      <c r="E12" s="162">
        <f>-(Maatregelen!K13*Maatregelen!$G13)</f>
        <v>0</v>
      </c>
      <c r="F12" s="162">
        <f>-(Maatregelen!L13*Maatregelen!$G13)</f>
        <v>0</v>
      </c>
      <c r="G12" s="162">
        <f>-(Maatregelen!M13*Maatregelen!$G13)</f>
        <v>0</v>
      </c>
      <c r="H12" s="163">
        <f>-(Maatregelen!N13*Maatregelen!$G13)</f>
        <v>0</v>
      </c>
    </row>
    <row r="13" spans="1:10" x14ac:dyDescent="0.35">
      <c r="A13" s="160" t="s">
        <v>38</v>
      </c>
      <c r="B13" s="161">
        <f>-(Maatregelen!H14*Maatregelen!$G14)</f>
        <v>0</v>
      </c>
      <c r="C13" s="162">
        <f>-(Maatregelen!I14*Maatregelen!$G14)</f>
        <v>0</v>
      </c>
      <c r="D13" s="162">
        <f>-(Maatregelen!J14*Maatregelen!$G14)</f>
        <v>0</v>
      </c>
      <c r="E13" s="162">
        <f>-(Maatregelen!K14*Maatregelen!$G14)</f>
        <v>0</v>
      </c>
      <c r="F13" s="162">
        <f>-(Maatregelen!L14*Maatregelen!$G14)</f>
        <v>0</v>
      </c>
      <c r="G13" s="162">
        <f>-(Maatregelen!M14*Maatregelen!$G14)</f>
        <v>0</v>
      </c>
      <c r="H13" s="163">
        <f>-(Maatregelen!N14*Maatregelen!$G14)</f>
        <v>0</v>
      </c>
    </row>
    <row r="14" spans="1:10" x14ac:dyDescent="0.35">
      <c r="A14" s="164" t="s">
        <v>39</v>
      </c>
      <c r="B14" s="165">
        <f>-(Maatregelen!H15*Maatregelen!$G15)</f>
        <v>0</v>
      </c>
      <c r="C14" s="166">
        <f>-(Maatregelen!I15*Maatregelen!$G15)</f>
        <v>0</v>
      </c>
      <c r="D14" s="166">
        <f>-(Maatregelen!J15*Maatregelen!$G15)</f>
        <v>0</v>
      </c>
      <c r="E14" s="166">
        <f>-(Maatregelen!K15*Maatregelen!$G15)</f>
        <v>0</v>
      </c>
      <c r="F14" s="166">
        <f>-(Maatregelen!L15*Maatregelen!$G15)</f>
        <v>0</v>
      </c>
      <c r="G14" s="166">
        <f>-(Maatregelen!M15*Maatregelen!$G15)</f>
        <v>0</v>
      </c>
      <c r="H14" s="167">
        <f>-(Maatregelen!N15*Maatregelen!$G15)</f>
        <v>0</v>
      </c>
    </row>
    <row r="15" spans="1:10" x14ac:dyDescent="0.35">
      <c r="A15" s="160" t="s">
        <v>40</v>
      </c>
      <c r="B15" s="161">
        <f>-(Maatregelen!H16*Maatregelen!$G16)</f>
        <v>0</v>
      </c>
      <c r="C15" s="162">
        <f>-(Maatregelen!I16*Maatregelen!$G16)</f>
        <v>0</v>
      </c>
      <c r="D15" s="162">
        <f>-(Maatregelen!J16*Maatregelen!$G16)</f>
        <v>0</v>
      </c>
      <c r="E15" s="162">
        <f>-(Maatregelen!K16*Maatregelen!$G16)</f>
        <v>0</v>
      </c>
      <c r="F15" s="162">
        <f>-(Maatregelen!L16*Maatregelen!$G16)</f>
        <v>0</v>
      </c>
      <c r="G15" s="162">
        <f>-(Maatregelen!M16*Maatregelen!$G16)</f>
        <v>0</v>
      </c>
      <c r="H15" s="163">
        <f>-(Maatregelen!N16*Maatregelen!$G16)</f>
        <v>0</v>
      </c>
    </row>
    <row r="16" spans="1:10" x14ac:dyDescent="0.35">
      <c r="A16" s="160" t="s">
        <v>41</v>
      </c>
      <c r="B16" s="161">
        <f>-(Maatregelen!H17*Maatregelen!$G17)</f>
        <v>0</v>
      </c>
      <c r="C16" s="162">
        <f>-(Maatregelen!I17*Maatregelen!$G17)</f>
        <v>0</v>
      </c>
      <c r="D16" s="162">
        <f>-(Maatregelen!J17*Maatregelen!$G17)</f>
        <v>0</v>
      </c>
      <c r="E16" s="162">
        <f>-(Maatregelen!K17*Maatregelen!$G17)</f>
        <v>0</v>
      </c>
      <c r="F16" s="162">
        <f>-(Maatregelen!L17*Maatregelen!$G17)</f>
        <v>0</v>
      </c>
      <c r="G16" s="162">
        <f>-(Maatregelen!M17*Maatregelen!$G17)</f>
        <v>0</v>
      </c>
      <c r="H16" s="163">
        <f>-(Maatregelen!N17*Maatregelen!$G17)</f>
        <v>0</v>
      </c>
    </row>
    <row r="17" spans="1:10" x14ac:dyDescent="0.35">
      <c r="A17" s="160" t="s">
        <v>42</v>
      </c>
      <c r="B17" s="161">
        <f>-(Maatregelen!H18*Maatregelen!$G18)</f>
        <v>0</v>
      </c>
      <c r="C17" s="162">
        <f>-(Maatregelen!I18*Maatregelen!$G18)</f>
        <v>0</v>
      </c>
      <c r="D17" s="162">
        <f>-(Maatregelen!J18*Maatregelen!$G18)</f>
        <v>0</v>
      </c>
      <c r="E17" s="162">
        <f>-(Maatregelen!K18*Maatregelen!$G18)</f>
        <v>0</v>
      </c>
      <c r="F17" s="162">
        <f>-(Maatregelen!L18*Maatregelen!$G18)</f>
        <v>0</v>
      </c>
      <c r="G17" s="162">
        <f>-(Maatregelen!M18*Maatregelen!$G18)</f>
        <v>0</v>
      </c>
      <c r="H17" s="163">
        <f>-(Maatregelen!N18*Maatregelen!$G18)</f>
        <v>0</v>
      </c>
    </row>
    <row r="18" spans="1:10" x14ac:dyDescent="0.35">
      <c r="A18" s="164" t="s">
        <v>43</v>
      </c>
      <c r="B18" s="165">
        <f>-(Maatregelen!H19*Maatregelen!$G19)</f>
        <v>0</v>
      </c>
      <c r="C18" s="166">
        <f>-(Maatregelen!I19*Maatregelen!$G19)</f>
        <v>0</v>
      </c>
      <c r="D18" s="166">
        <f>-(Maatregelen!J19*Maatregelen!$G19)</f>
        <v>0</v>
      </c>
      <c r="E18" s="166">
        <f>-(Maatregelen!K19*Maatregelen!$G19)</f>
        <v>0</v>
      </c>
      <c r="F18" s="166">
        <f>-(Maatregelen!L19*Maatregelen!$G19)</f>
        <v>0</v>
      </c>
      <c r="G18" s="166">
        <f>-(Maatregelen!M19*Maatregelen!$G19)</f>
        <v>0</v>
      </c>
      <c r="H18" s="167">
        <f>-(Maatregelen!N19*Maatregelen!$G19)</f>
        <v>0</v>
      </c>
    </row>
    <row r="19" spans="1:10" ht="15" thickBot="1" x14ac:dyDescent="0.4">
      <c r="A19" s="168" t="s">
        <v>44</v>
      </c>
      <c r="B19" s="169">
        <f>-(Maatregelen!H20*Maatregelen!$G20)</f>
        <v>0</v>
      </c>
      <c r="C19" s="170">
        <f>-(Maatregelen!I20*Maatregelen!$G20)</f>
        <v>0</v>
      </c>
      <c r="D19" s="170">
        <f>-(Maatregelen!J20*Maatregelen!$G20)</f>
        <v>0</v>
      </c>
      <c r="E19" s="170">
        <f>-(Maatregelen!K20*Maatregelen!$G20)</f>
        <v>0</v>
      </c>
      <c r="F19" s="170">
        <f>-(Maatregelen!L20*Maatregelen!$G20)</f>
        <v>0</v>
      </c>
      <c r="G19" s="170">
        <f>-(Maatregelen!M20*Maatregelen!$G20)</f>
        <v>0</v>
      </c>
      <c r="H19" s="171">
        <f>-(Maatregelen!N20*Maatregelen!$G20)</f>
        <v>0</v>
      </c>
    </row>
    <row r="20" spans="1:10" ht="18.5" x14ac:dyDescent="0.45">
      <c r="A20" s="9"/>
    </row>
    <row r="22" spans="1:10" x14ac:dyDescent="0.35">
      <c r="C22" s="8"/>
      <c r="D22" s="6"/>
      <c r="E22" s="6"/>
      <c r="F22" s="6"/>
      <c r="G22" s="6"/>
      <c r="H22" s="6"/>
      <c r="I22" s="6"/>
      <c r="J22" s="6"/>
    </row>
    <row r="23" spans="1:10" x14ac:dyDescent="0.35">
      <c r="B23" s="3"/>
      <c r="C23" s="6"/>
      <c r="D23" s="6"/>
      <c r="E23" s="6"/>
      <c r="F23" s="6"/>
      <c r="G23" s="6"/>
      <c r="H23" s="6"/>
      <c r="I23" s="6"/>
      <c r="J23" s="6"/>
    </row>
    <row r="49" spans="8:8" x14ac:dyDescent="0.35">
      <c r="H49" s="3"/>
    </row>
    <row r="50" spans="8:8" x14ac:dyDescent="0.35">
      <c r="H50" s="3"/>
    </row>
    <row r="51" spans="8:8" x14ac:dyDescent="0.35">
      <c r="H51" s="3"/>
    </row>
    <row r="52" spans="8:8" x14ac:dyDescent="0.35">
      <c r="H52" s="3"/>
    </row>
  </sheetData>
  <mergeCells count="1">
    <mergeCell ref="A1:J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A4F7AF-8BAE-42C3-9D8C-F8C547E0B02E}">
  <dimension ref="A1:AA224"/>
  <sheetViews>
    <sheetView showGridLines="0" topLeftCell="C1" zoomScale="70" zoomScaleNormal="70" workbookViewId="0">
      <selection activeCell="T4" sqref="T4"/>
    </sheetView>
  </sheetViews>
  <sheetFormatPr defaultRowHeight="14.5" x14ac:dyDescent="0.35"/>
  <cols>
    <col min="1" max="1" width="20.81640625" customWidth="1"/>
    <col min="2" max="2" width="48.81640625" customWidth="1"/>
    <col min="3" max="3" width="49.1796875" customWidth="1"/>
    <col min="4" max="5" width="50.81640625" customWidth="1"/>
    <col min="6" max="6" width="9.453125" bestFit="1" customWidth="1"/>
    <col min="7" max="19" width="9.1796875"/>
    <col min="20" max="20" width="21.54296875" customWidth="1"/>
    <col min="21" max="27" width="10.81640625" style="118" customWidth="1"/>
  </cols>
  <sheetData>
    <row r="1" spans="1:27" ht="17.25" customHeight="1" thickBot="1" x14ac:dyDescent="0.45">
      <c r="A1" s="204" t="s">
        <v>15</v>
      </c>
      <c r="B1" s="213" t="s">
        <v>17</v>
      </c>
      <c r="C1" s="213" t="s">
        <v>18</v>
      </c>
      <c r="D1" s="213" t="s">
        <v>47</v>
      </c>
      <c r="E1" s="214" t="s">
        <v>48</v>
      </c>
      <c r="F1" s="215">
        <v>2024</v>
      </c>
      <c r="G1" s="209"/>
      <c r="H1" s="209">
        <v>2025</v>
      </c>
      <c r="I1" s="209"/>
      <c r="J1" s="209">
        <v>2026</v>
      </c>
      <c r="K1" s="209"/>
      <c r="L1" s="209">
        <v>2027</v>
      </c>
      <c r="M1" s="209"/>
      <c r="N1" s="209">
        <v>2028</v>
      </c>
      <c r="O1" s="209"/>
      <c r="P1" s="209">
        <v>2029</v>
      </c>
      <c r="Q1" s="209"/>
      <c r="R1" s="209">
        <v>2030</v>
      </c>
      <c r="S1" s="209"/>
      <c r="T1" s="211" t="s">
        <v>49</v>
      </c>
      <c r="U1" s="207" t="s">
        <v>50</v>
      </c>
      <c r="V1" s="208"/>
      <c r="W1" s="208"/>
      <c r="X1" s="208"/>
      <c r="Y1" s="208"/>
      <c r="Z1" s="208"/>
      <c r="AA1" s="208"/>
    </row>
    <row r="2" spans="1:27" ht="15" customHeight="1" thickBot="1" x14ac:dyDescent="0.4">
      <c r="A2" s="204"/>
      <c r="B2" s="213"/>
      <c r="C2" s="213"/>
      <c r="D2" s="213"/>
      <c r="E2" s="214"/>
      <c r="F2" s="210" t="s">
        <v>51</v>
      </c>
      <c r="G2" s="206" t="s">
        <v>52</v>
      </c>
      <c r="H2" s="210" t="s">
        <v>51</v>
      </c>
      <c r="I2" s="216" t="s">
        <v>52</v>
      </c>
      <c r="J2" s="210" t="s">
        <v>51</v>
      </c>
      <c r="K2" s="206" t="s">
        <v>52</v>
      </c>
      <c r="L2" s="210" t="s">
        <v>51</v>
      </c>
      <c r="M2" s="206" t="s">
        <v>52</v>
      </c>
      <c r="N2" s="210" t="s">
        <v>51</v>
      </c>
      <c r="O2" s="206" t="s">
        <v>52</v>
      </c>
      <c r="P2" s="210" t="s">
        <v>51</v>
      </c>
      <c r="Q2" s="206" t="s">
        <v>52</v>
      </c>
      <c r="R2" s="210" t="s">
        <v>51</v>
      </c>
      <c r="S2" s="206" t="s">
        <v>52</v>
      </c>
      <c r="T2" s="212"/>
      <c r="U2" s="205">
        <v>2024</v>
      </c>
      <c r="V2" s="205">
        <v>2025</v>
      </c>
      <c r="W2" s="205">
        <v>2026</v>
      </c>
      <c r="X2" s="205">
        <v>2027</v>
      </c>
      <c r="Y2" s="205">
        <v>2028</v>
      </c>
      <c r="Z2" s="205">
        <v>2029</v>
      </c>
      <c r="AA2" s="205">
        <v>2030</v>
      </c>
    </row>
    <row r="3" spans="1:27" ht="16.5" customHeight="1" thickBot="1" x14ac:dyDescent="0.4">
      <c r="A3" s="204"/>
      <c r="B3" s="213"/>
      <c r="C3" s="213"/>
      <c r="D3" s="213"/>
      <c r="E3" s="214"/>
      <c r="F3" s="210"/>
      <c r="G3" s="206"/>
      <c r="H3" s="210"/>
      <c r="I3" s="217"/>
      <c r="J3" s="210"/>
      <c r="K3" s="206"/>
      <c r="L3" s="210"/>
      <c r="M3" s="206"/>
      <c r="N3" s="210"/>
      <c r="O3" s="206"/>
      <c r="P3" s="210"/>
      <c r="Q3" s="206"/>
      <c r="R3" s="210"/>
      <c r="S3" s="206"/>
      <c r="T3" s="212"/>
      <c r="U3" s="205"/>
      <c r="V3" s="205"/>
      <c r="W3" s="205"/>
      <c r="X3" s="205"/>
      <c r="Y3" s="205"/>
      <c r="Z3" s="205"/>
      <c r="AA3" s="205"/>
    </row>
    <row r="4" spans="1:27" ht="15.75" customHeight="1" x14ac:dyDescent="0.35">
      <c r="A4" s="124" t="s">
        <v>53</v>
      </c>
      <c r="B4" s="127" t="s">
        <v>54</v>
      </c>
      <c r="C4" s="127" t="s">
        <v>55</v>
      </c>
      <c r="D4" s="127" t="s">
        <v>35</v>
      </c>
      <c r="E4" s="130"/>
      <c r="F4" s="136">
        <f>_xlfn.IFNA(INDEX(TUSSENBEREKENINGEN!B:B, MATCH('Footprint incl maatregelen'!D4, TUSSENBEREKENINGEN!A:A, 0)),0)</f>
        <v>0</v>
      </c>
      <c r="G4" s="32">
        <f>_xlfn.IFNA(INDEX(TUSSENBEREKENINGEN!B:B, MATCH('Footprint incl maatregelen'!E4, TUSSENBEREKENINGEN!A:A, 0)),0)</f>
        <v>0</v>
      </c>
      <c r="H4" s="133">
        <f>_xlfn.IFNA(INDEX(TUSSENBEREKENINGEN!C:C, MATCH('Footprint incl maatregelen'!D4, TUSSENBEREKENINGEN!A:A, 0)),0)</f>
        <v>0</v>
      </c>
      <c r="I4" s="32">
        <f>_xlfn.IFNA(INDEX(TUSSENBEREKENINGEN!C:C, MATCH('Footprint incl maatregelen'!E4, TUSSENBEREKENINGEN!A:A, 0)),0)</f>
        <v>0</v>
      </c>
      <c r="J4" s="133">
        <f>_xlfn.IFNA(INDEX(TUSSENBEREKENINGEN!D:D, MATCH('Footprint incl maatregelen'!D4, TUSSENBEREKENINGEN!A:A, 0)),0)</f>
        <v>0</v>
      </c>
      <c r="K4" s="32">
        <f>_xlfn.IFNA(INDEX(TUSSENBEREKENINGEN!D:D, MATCH('Footprint incl maatregelen'!E4, TUSSENBEREKENINGEN!A:A, 0)),0)</f>
        <v>0</v>
      </c>
      <c r="L4" s="133">
        <f>_xlfn.IFNA(INDEX(TUSSENBEREKENINGEN!E:E, MATCH('Footprint incl maatregelen'!D4, TUSSENBEREKENINGEN!A:A, 0)),0)</f>
        <v>0</v>
      </c>
      <c r="M4" s="32">
        <f>_xlfn.IFNA(INDEX(TUSSENBEREKENINGEN!E:E, MATCH('Footprint incl maatregelen'!E4, TUSSENBEREKENINGEN!A:A, 0)),0)</f>
        <v>0</v>
      </c>
      <c r="N4" s="133">
        <f>_xlfn.IFNA(INDEX(TUSSENBEREKENINGEN!F:F, MATCH('Footprint incl maatregelen'!D4, TUSSENBEREKENINGEN!A:A, 0)),0)</f>
        <v>0</v>
      </c>
      <c r="O4" s="32">
        <f>_xlfn.IFNA(INDEX(TUSSENBEREKENINGEN!F:F, MATCH('Footprint incl maatregelen'!E4, TUSSENBEREKENINGEN!A:A, 0)),0)</f>
        <v>0</v>
      </c>
      <c r="P4" s="133">
        <f>_xlfn.IFNA(INDEX(TUSSENBEREKENINGEN!G:G, MATCH('Footprint incl maatregelen'!D4, TUSSENBEREKENINGEN!A:A, 0)),0)</f>
        <v>0</v>
      </c>
      <c r="Q4" s="32">
        <f>_xlfn.IFNA(INDEX(TUSSENBEREKENINGEN!G:G, MATCH('Footprint incl maatregelen'!E4, TUSSENBEREKENINGEN!A:A, 0)),0)</f>
        <v>0</v>
      </c>
      <c r="R4" s="133">
        <f>_xlfn.IFNA(INDEX(TUSSENBEREKENINGEN!H:H, MATCH('Footprint incl maatregelen'!D4, TUSSENBEREKENINGEN!A:A, 0)),0)</f>
        <v>0</v>
      </c>
      <c r="S4" s="32">
        <f>_xlfn.IFNA(INDEX(TUSSENBEREKENINGEN!H:H, MATCH('Footprint incl maatregelen'!E4, TUSSENBEREKENINGEN!A:A, 0)),0)</f>
        <v>0</v>
      </c>
      <c r="T4" s="120" cm="1">
        <f t="array" ref="T4">_xlfn.IFNA(INDEX('CO2 referentie footprint'!E:E, MATCH(1, (('CO2 referentie footprint'!A:A='Footprint incl maatregelen'!A4)*('CO2 referentie footprint'!C:C='Footprint incl maatregelen'!B4)*('CO2 referentie footprint'!D:D='Footprint incl maatregelen'!C4)), 0)),0)</f>
        <v>0</v>
      </c>
      <c r="U4" s="121">
        <f>_xlfn.IFNA(IF(G4 = "", T4 + (T4 * F4), T4 + (T4 * (F4 + G4)))*(1-'Materieel en Transport'!$I$40),0)</f>
        <v>0</v>
      </c>
      <c r="V4" s="121">
        <f>_xlfn.IFNA(IF(I4="", T4+(T4*H4), T4+(T4*(H4+I4)))*(1-'Materieel en Transport'!$J$40),0)</f>
        <v>0</v>
      </c>
      <c r="W4" s="121">
        <f>_xlfn.IFNA(IF(K4="",T4+(T4*J4),T4+(T4*(J4+K4)))*(1-'Materieel en Transport'!$K$40),0)</f>
        <v>0</v>
      </c>
      <c r="X4" s="121">
        <f>_xlfn.IFNA(IF(M4="",T4+(T4*L4),T4+(T4*(L4+M4)))*(1-'Materieel en Transport'!$L$40),0)</f>
        <v>0</v>
      </c>
      <c r="Y4" s="121">
        <f>_xlfn.IFNA(IF(O4="",T4+(T4*N4),T4+(T4*(N4+O4)))*(1-'Materieel en Transport'!$M$40),0)</f>
        <v>0</v>
      </c>
      <c r="Z4" s="121">
        <f>_xlfn.IFNA(IF(Q4="",T4+(T4*P4),T4+(T4*(P4+Q4)))*(1-'Materieel en Transport'!$N$40),0)</f>
        <v>0</v>
      </c>
      <c r="AA4" s="121">
        <f>_xlfn.IFNA(IF(S4="",T4+(T4*R4),T4+(T4*(R4+S4)))*(1-'Materieel en Transport'!$O$40),0)</f>
        <v>0</v>
      </c>
    </row>
    <row r="5" spans="1:27" ht="15" customHeight="1" x14ac:dyDescent="0.35">
      <c r="A5" s="125" t="s">
        <v>53</v>
      </c>
      <c r="B5" s="128" t="s">
        <v>54</v>
      </c>
      <c r="C5" s="128" t="s">
        <v>56</v>
      </c>
      <c r="D5" s="128" t="s">
        <v>38</v>
      </c>
      <c r="E5" s="131"/>
      <c r="F5" s="137">
        <f>_xlfn.IFNA(INDEX(TUSSENBEREKENINGEN!B:B, MATCH('Footprint incl maatregelen'!D5, TUSSENBEREKENINGEN!A:A, 0)),0)</f>
        <v>0</v>
      </c>
      <c r="G5" s="33">
        <f>_xlfn.IFNA(INDEX(TUSSENBEREKENINGEN!B:B, MATCH('Footprint incl maatregelen'!E5, TUSSENBEREKENINGEN!A:A, 0)),0)</f>
        <v>0</v>
      </c>
      <c r="H5" s="134">
        <f>_xlfn.IFNA(INDEX(TUSSENBEREKENINGEN!C:C, MATCH('Footprint incl maatregelen'!D5, TUSSENBEREKENINGEN!A:A, 0)),0)</f>
        <v>0</v>
      </c>
      <c r="I5" s="33">
        <f>_xlfn.IFNA(INDEX(TUSSENBEREKENINGEN!C:C, MATCH('Footprint incl maatregelen'!E5, TUSSENBEREKENINGEN!A:A, 0)),0)</f>
        <v>0</v>
      </c>
      <c r="J5" s="134">
        <f>_xlfn.IFNA(INDEX(TUSSENBEREKENINGEN!D:D, MATCH('Footprint incl maatregelen'!D5, TUSSENBEREKENINGEN!A:A, 0)),0)</f>
        <v>0</v>
      </c>
      <c r="K5" s="33">
        <f>_xlfn.IFNA(INDEX(TUSSENBEREKENINGEN!D:D, MATCH('Footprint incl maatregelen'!E5, TUSSENBEREKENINGEN!A:A, 0)),0)</f>
        <v>0</v>
      </c>
      <c r="L5" s="134">
        <f>_xlfn.IFNA(INDEX(TUSSENBEREKENINGEN!E:E, MATCH('Footprint incl maatregelen'!D5, TUSSENBEREKENINGEN!A:A, 0)),0)</f>
        <v>0</v>
      </c>
      <c r="M5" s="33">
        <f>_xlfn.IFNA(INDEX(TUSSENBEREKENINGEN!E:E, MATCH('Footprint incl maatregelen'!E5, TUSSENBEREKENINGEN!A:A, 0)),0)</f>
        <v>0</v>
      </c>
      <c r="N5" s="134">
        <f>_xlfn.IFNA(INDEX(TUSSENBEREKENINGEN!F:F, MATCH('Footprint incl maatregelen'!D5, TUSSENBEREKENINGEN!A:A, 0)),0)</f>
        <v>0</v>
      </c>
      <c r="O5" s="33">
        <f>_xlfn.IFNA(INDEX(TUSSENBEREKENINGEN!F:F, MATCH('Footprint incl maatregelen'!E5, TUSSENBEREKENINGEN!A:A, 0)),0)</f>
        <v>0</v>
      </c>
      <c r="P5" s="134">
        <f>_xlfn.IFNA(INDEX(TUSSENBEREKENINGEN!G:G, MATCH('Footprint incl maatregelen'!D5, TUSSENBEREKENINGEN!A:A, 0)),0)</f>
        <v>0</v>
      </c>
      <c r="Q5" s="33">
        <f>_xlfn.IFNA(INDEX(TUSSENBEREKENINGEN!G:G, MATCH('Footprint incl maatregelen'!E5, TUSSENBEREKENINGEN!A:A, 0)),0)</f>
        <v>0</v>
      </c>
      <c r="R5" s="134">
        <f>_xlfn.IFNA(INDEX(TUSSENBEREKENINGEN!H:H, MATCH('Footprint incl maatregelen'!D5, TUSSENBEREKENINGEN!A:A, 0)),0)</f>
        <v>0</v>
      </c>
      <c r="S5" s="33">
        <f>_xlfn.IFNA(INDEX(TUSSENBEREKENINGEN!H:H, MATCH('Footprint incl maatregelen'!E5, TUSSENBEREKENINGEN!A:A, 0)),0)</f>
        <v>0</v>
      </c>
      <c r="T5" s="120" cm="1">
        <f t="array" ref="T5">_xlfn.IFNA(INDEX('CO2 referentie footprint'!E:E, MATCH(1, (('CO2 referentie footprint'!A:A='Footprint incl maatregelen'!A5)*('CO2 referentie footprint'!C:C='Footprint incl maatregelen'!B5)*('CO2 referentie footprint'!D:D='Footprint incl maatregelen'!C5)), 0)),0)</f>
        <v>0</v>
      </c>
      <c r="U5" s="119">
        <f>_xlfn.IFNA(IF(G5 = "", T5 + (T5 * F5), T5 + (T5 * (F5 + G5)))*(1-'Materieel en Transport'!$I$40),0)</f>
        <v>0</v>
      </c>
      <c r="V5" s="119">
        <f>_xlfn.IFNA(IF(I5="", T5+(T5*H5), T5+(T5*(H5+I5)))*(1-'Materieel en Transport'!$J$40),0)</f>
        <v>0</v>
      </c>
      <c r="W5" s="119">
        <f>_xlfn.IFNA(IF(K5="",T5+(T5*J5),T5+(T5*(J5+K5)))*(1-'Materieel en Transport'!$K$40),0)</f>
        <v>0</v>
      </c>
      <c r="X5" s="119">
        <f>_xlfn.IFNA(IF(M5="",T5+(T5*L5),T5+(T5*(L5+M5)))*(1-'Materieel en Transport'!$L$40),0)</f>
        <v>0</v>
      </c>
      <c r="Y5" s="119">
        <f>_xlfn.IFNA(IF(O5="",T5+(T5*N5),T5+(T5*(N5+O5)))*(1-'Materieel en Transport'!$M$40),0)</f>
        <v>0</v>
      </c>
      <c r="Z5" s="119">
        <f>_xlfn.IFNA(IF(Q5="",T5+(T5*P5),T5+(T5*(P5+Q5)))*(1-'Materieel en Transport'!$N$40),0)</f>
        <v>0</v>
      </c>
      <c r="AA5" s="119">
        <f>_xlfn.IFNA(IF(S5="",T5+(T5*R5),T5+(T5*(R5+S5)))*(1-'Materieel en Transport'!$O$40),0)</f>
        <v>0</v>
      </c>
    </row>
    <row r="6" spans="1:27" ht="15" customHeight="1" x14ac:dyDescent="0.35">
      <c r="A6" s="125" t="s">
        <v>53</v>
      </c>
      <c r="B6" s="128" t="s">
        <v>54</v>
      </c>
      <c r="C6" s="128" t="s">
        <v>57</v>
      </c>
      <c r="D6" s="128" t="s">
        <v>38</v>
      </c>
      <c r="E6" s="131"/>
      <c r="F6" s="137">
        <f>_xlfn.IFNA(INDEX(TUSSENBEREKENINGEN!B:B, MATCH('Footprint incl maatregelen'!D6, TUSSENBEREKENINGEN!A:A, 0)),0)</f>
        <v>0</v>
      </c>
      <c r="G6" s="33">
        <f>_xlfn.IFNA(INDEX(TUSSENBEREKENINGEN!B:B, MATCH('Footprint incl maatregelen'!E6, TUSSENBEREKENINGEN!A:A, 0)),0)</f>
        <v>0</v>
      </c>
      <c r="H6" s="134">
        <f>_xlfn.IFNA(INDEX(TUSSENBEREKENINGEN!C:C, MATCH('Footprint incl maatregelen'!D6, TUSSENBEREKENINGEN!A:A, 0)),0)</f>
        <v>0</v>
      </c>
      <c r="I6" s="33">
        <f>_xlfn.IFNA(INDEX(TUSSENBEREKENINGEN!C:C, MATCH('Footprint incl maatregelen'!E6, TUSSENBEREKENINGEN!A:A, 0)),0)</f>
        <v>0</v>
      </c>
      <c r="J6" s="134">
        <f>_xlfn.IFNA(INDEX(TUSSENBEREKENINGEN!D:D, MATCH('Footprint incl maatregelen'!D6, TUSSENBEREKENINGEN!A:A, 0)),0)</f>
        <v>0</v>
      </c>
      <c r="K6" s="33">
        <f>_xlfn.IFNA(INDEX(TUSSENBEREKENINGEN!D:D, MATCH('Footprint incl maatregelen'!E6, TUSSENBEREKENINGEN!A:A, 0)),0)</f>
        <v>0</v>
      </c>
      <c r="L6" s="134">
        <f>_xlfn.IFNA(INDEX(TUSSENBEREKENINGEN!E:E, MATCH('Footprint incl maatregelen'!D6, TUSSENBEREKENINGEN!A:A, 0)),0)</f>
        <v>0</v>
      </c>
      <c r="M6" s="33">
        <f>_xlfn.IFNA(INDEX(TUSSENBEREKENINGEN!E:E, MATCH('Footprint incl maatregelen'!E6, TUSSENBEREKENINGEN!A:A, 0)),0)</f>
        <v>0</v>
      </c>
      <c r="N6" s="134">
        <f>_xlfn.IFNA(INDEX(TUSSENBEREKENINGEN!F:F, MATCH('Footprint incl maatregelen'!D6, TUSSENBEREKENINGEN!A:A, 0)),0)</f>
        <v>0</v>
      </c>
      <c r="O6" s="33">
        <f>_xlfn.IFNA(INDEX(TUSSENBEREKENINGEN!F:F, MATCH('Footprint incl maatregelen'!E6, TUSSENBEREKENINGEN!A:A, 0)),0)</f>
        <v>0</v>
      </c>
      <c r="P6" s="134">
        <f>_xlfn.IFNA(INDEX(TUSSENBEREKENINGEN!G:G, MATCH('Footprint incl maatregelen'!D6, TUSSENBEREKENINGEN!A:A, 0)),0)</f>
        <v>0</v>
      </c>
      <c r="Q6" s="33">
        <f>_xlfn.IFNA(INDEX(TUSSENBEREKENINGEN!G:G, MATCH('Footprint incl maatregelen'!E6, TUSSENBEREKENINGEN!A:A, 0)),0)</f>
        <v>0</v>
      </c>
      <c r="R6" s="134">
        <f>_xlfn.IFNA(INDEX(TUSSENBEREKENINGEN!H:H, MATCH('Footprint incl maatregelen'!D6, TUSSENBEREKENINGEN!A:A, 0)),0)</f>
        <v>0</v>
      </c>
      <c r="S6" s="33">
        <f>_xlfn.IFNA(INDEX(TUSSENBEREKENINGEN!H:H, MATCH('Footprint incl maatregelen'!E6, TUSSENBEREKENINGEN!A:A, 0)),0)</f>
        <v>0</v>
      </c>
      <c r="T6" s="120" cm="1">
        <f t="array" ref="T6">_xlfn.IFNA(INDEX('CO2 referentie footprint'!E:E, MATCH(1, (('CO2 referentie footprint'!A:A='Footprint incl maatregelen'!A6)*('CO2 referentie footprint'!C:C='Footprint incl maatregelen'!B6)*('CO2 referentie footprint'!D:D='Footprint incl maatregelen'!C6)), 0)),0)</f>
        <v>0</v>
      </c>
      <c r="U6" s="119">
        <f>_xlfn.IFNA(IF(G6 = "", T6 + (T6 * F6), T6 + (T6 * (F6 + G6)))*(1-'Materieel en Transport'!$I$40),0)</f>
        <v>0</v>
      </c>
      <c r="V6" s="119">
        <f>_xlfn.IFNA(IF(I6="", T6+(T6*H6), T6+(T6*(H6+I6)))*(1-'Materieel en Transport'!$J$40),0)</f>
        <v>0</v>
      </c>
      <c r="W6" s="119">
        <f>_xlfn.IFNA(IF(K6="",T6+(T6*J6),T6+(T6*(J6+K6)))*(1-'Materieel en Transport'!$K$40),0)</f>
        <v>0</v>
      </c>
      <c r="X6" s="119">
        <f>_xlfn.IFNA(IF(M6="",T6+(T6*L6),T6+(T6*(L6+M6)))*(1-'Materieel en Transport'!$L$40),0)</f>
        <v>0</v>
      </c>
      <c r="Y6" s="119">
        <f>_xlfn.IFNA(IF(O6="",T6+(T6*N6),T6+(T6*(N6+O6)))*(1-'Materieel en Transport'!$M$40),0)</f>
        <v>0</v>
      </c>
      <c r="Z6" s="119">
        <f>_xlfn.IFNA(IF(Q6="",T6+(T6*P6),T6+(T6*(P6+Q6)))*(1-'Materieel en Transport'!$N$40),0)</f>
        <v>0</v>
      </c>
      <c r="AA6" s="119">
        <f>_xlfn.IFNA(IF(S6="",T6+(T6*R6),T6+(T6*(R6+S6)))*(1-'Materieel en Transport'!$O$40),0)</f>
        <v>0</v>
      </c>
    </row>
    <row r="7" spans="1:27" ht="15" customHeight="1" x14ac:dyDescent="0.35">
      <c r="A7" s="125" t="s">
        <v>53</v>
      </c>
      <c r="B7" s="128" t="s">
        <v>54</v>
      </c>
      <c r="C7" s="128" t="s">
        <v>58</v>
      </c>
      <c r="D7" s="128" t="s">
        <v>59</v>
      </c>
      <c r="E7" s="131"/>
      <c r="F7" s="137">
        <f>_xlfn.IFNA(INDEX(TUSSENBEREKENINGEN!B:B, MATCH('Footprint incl maatregelen'!D7, TUSSENBEREKENINGEN!A:A, 0)),0)</f>
        <v>0</v>
      </c>
      <c r="G7" s="33">
        <f>_xlfn.IFNA(INDEX(TUSSENBEREKENINGEN!B:B, MATCH('Footprint incl maatregelen'!E7, TUSSENBEREKENINGEN!A:A, 0)),0)</f>
        <v>0</v>
      </c>
      <c r="H7" s="134">
        <f>_xlfn.IFNA(INDEX(TUSSENBEREKENINGEN!C:C, MATCH('Footprint incl maatregelen'!D7, TUSSENBEREKENINGEN!A:A, 0)),0)</f>
        <v>0</v>
      </c>
      <c r="I7" s="33">
        <f>_xlfn.IFNA(INDEX(TUSSENBEREKENINGEN!C:C, MATCH('Footprint incl maatregelen'!E7, TUSSENBEREKENINGEN!A:A, 0)),0)</f>
        <v>0</v>
      </c>
      <c r="J7" s="134">
        <f>_xlfn.IFNA(INDEX(TUSSENBEREKENINGEN!D:D, MATCH('Footprint incl maatregelen'!D7, TUSSENBEREKENINGEN!A:A, 0)),0)</f>
        <v>0</v>
      </c>
      <c r="K7" s="33">
        <f>_xlfn.IFNA(INDEX(TUSSENBEREKENINGEN!D:D, MATCH('Footprint incl maatregelen'!E7, TUSSENBEREKENINGEN!A:A, 0)),0)</f>
        <v>0</v>
      </c>
      <c r="L7" s="134">
        <f>_xlfn.IFNA(INDEX(TUSSENBEREKENINGEN!E:E, MATCH('Footprint incl maatregelen'!D7, TUSSENBEREKENINGEN!A:A, 0)),0)</f>
        <v>0</v>
      </c>
      <c r="M7" s="33">
        <f>_xlfn.IFNA(INDEX(TUSSENBEREKENINGEN!E:E, MATCH('Footprint incl maatregelen'!E7, TUSSENBEREKENINGEN!A:A, 0)),0)</f>
        <v>0</v>
      </c>
      <c r="N7" s="134">
        <f>_xlfn.IFNA(INDEX(TUSSENBEREKENINGEN!F:F, MATCH('Footprint incl maatregelen'!D7, TUSSENBEREKENINGEN!A:A, 0)),0)</f>
        <v>0</v>
      </c>
      <c r="O7" s="33">
        <f>_xlfn.IFNA(INDEX(TUSSENBEREKENINGEN!F:F, MATCH('Footprint incl maatregelen'!E7, TUSSENBEREKENINGEN!A:A, 0)),0)</f>
        <v>0</v>
      </c>
      <c r="P7" s="134">
        <f>_xlfn.IFNA(INDEX(TUSSENBEREKENINGEN!G:G, MATCH('Footprint incl maatregelen'!D7, TUSSENBEREKENINGEN!A:A, 0)),0)</f>
        <v>0</v>
      </c>
      <c r="Q7" s="33">
        <f>_xlfn.IFNA(INDEX(TUSSENBEREKENINGEN!G:G, MATCH('Footprint incl maatregelen'!E7, TUSSENBEREKENINGEN!A:A, 0)),0)</f>
        <v>0</v>
      </c>
      <c r="R7" s="134">
        <f>_xlfn.IFNA(INDEX(TUSSENBEREKENINGEN!H:H, MATCH('Footprint incl maatregelen'!D7, TUSSENBEREKENINGEN!A:A, 0)),0)</f>
        <v>0</v>
      </c>
      <c r="S7" s="33">
        <f>_xlfn.IFNA(INDEX(TUSSENBEREKENINGEN!H:H, MATCH('Footprint incl maatregelen'!E7, TUSSENBEREKENINGEN!A:A, 0)),0)</f>
        <v>0</v>
      </c>
      <c r="T7" s="120" cm="1">
        <f t="array" ref="T7">_xlfn.IFNA(INDEX('CO2 referentie footprint'!E:E, MATCH(1, (('CO2 referentie footprint'!A:A='Footprint incl maatregelen'!A7)*('CO2 referentie footprint'!C:C='Footprint incl maatregelen'!B7)*('CO2 referentie footprint'!D:D='Footprint incl maatregelen'!C7)), 0)),0)</f>
        <v>0</v>
      </c>
      <c r="U7" s="119">
        <f>_xlfn.IFNA(IF(G7 = "", T7 + (T7 * F7), T7 + (T7 * (F7 + G7)))*(1-'Materieel en Transport'!$I$40),0)</f>
        <v>0</v>
      </c>
      <c r="V7" s="119">
        <f>_xlfn.IFNA(IF(I7="", T7+(T7*H7), T7+(T7*(H7+I7)))*(1-'Materieel en Transport'!$J$40),0)</f>
        <v>0</v>
      </c>
      <c r="W7" s="119">
        <f>_xlfn.IFNA(IF(K7="",T7+(T7*J7),T7+(T7*(J7+K7)))*(1-'Materieel en Transport'!$K$40),0)</f>
        <v>0</v>
      </c>
      <c r="X7" s="119">
        <f>_xlfn.IFNA(IF(M7="",T7+(T7*L7),T7+(T7*(L7+M7)))*(1-'Materieel en Transport'!$L$40),0)</f>
        <v>0</v>
      </c>
      <c r="Y7" s="119">
        <f>_xlfn.IFNA(IF(O7="",T7+(T7*N7),T7+(T7*(N7+O7)))*(1-'Materieel en Transport'!$M$40),0)</f>
        <v>0</v>
      </c>
      <c r="Z7" s="119">
        <f>_xlfn.IFNA(IF(Q7="",T7+(T7*P7),T7+(T7*(P7+Q7)))*(1-'Materieel en Transport'!$N$40),0)</f>
        <v>0</v>
      </c>
      <c r="AA7" s="119">
        <f>_xlfn.IFNA(IF(S7="",T7+(T7*R7),T7+(T7*(R7+S7)))*(1-'Materieel en Transport'!$O$40),0)</f>
        <v>0</v>
      </c>
    </row>
    <row r="8" spans="1:27" ht="15" customHeight="1" x14ac:dyDescent="0.35">
      <c r="A8" s="125" t="s">
        <v>53</v>
      </c>
      <c r="B8" s="128" t="s">
        <v>54</v>
      </c>
      <c r="C8" s="128" t="s">
        <v>60</v>
      </c>
      <c r="D8" s="128" t="s">
        <v>38</v>
      </c>
      <c r="E8" s="131"/>
      <c r="F8" s="137">
        <f>_xlfn.IFNA(INDEX(TUSSENBEREKENINGEN!B:B, MATCH('Footprint incl maatregelen'!D8, TUSSENBEREKENINGEN!A:A, 0)),0)</f>
        <v>0</v>
      </c>
      <c r="G8" s="33">
        <f>_xlfn.IFNA(INDEX(TUSSENBEREKENINGEN!B:B, MATCH('Footprint incl maatregelen'!E8, TUSSENBEREKENINGEN!A:A, 0)),0)</f>
        <v>0</v>
      </c>
      <c r="H8" s="134">
        <f>_xlfn.IFNA(INDEX(TUSSENBEREKENINGEN!C:C, MATCH('Footprint incl maatregelen'!D8, TUSSENBEREKENINGEN!A:A, 0)),0)</f>
        <v>0</v>
      </c>
      <c r="I8" s="33">
        <f>_xlfn.IFNA(INDEX(TUSSENBEREKENINGEN!C:C, MATCH('Footprint incl maatregelen'!E8, TUSSENBEREKENINGEN!A:A, 0)),0)</f>
        <v>0</v>
      </c>
      <c r="J8" s="134">
        <f>_xlfn.IFNA(INDEX(TUSSENBEREKENINGEN!D:D, MATCH('Footprint incl maatregelen'!D8, TUSSENBEREKENINGEN!A:A, 0)),0)</f>
        <v>0</v>
      </c>
      <c r="K8" s="33">
        <f>_xlfn.IFNA(INDEX(TUSSENBEREKENINGEN!D:D, MATCH('Footprint incl maatregelen'!E8, TUSSENBEREKENINGEN!A:A, 0)),0)</f>
        <v>0</v>
      </c>
      <c r="L8" s="134">
        <f>_xlfn.IFNA(INDEX(TUSSENBEREKENINGEN!E:E, MATCH('Footprint incl maatregelen'!D8, TUSSENBEREKENINGEN!A:A, 0)),0)</f>
        <v>0</v>
      </c>
      <c r="M8" s="33">
        <f>_xlfn.IFNA(INDEX(TUSSENBEREKENINGEN!E:E, MATCH('Footprint incl maatregelen'!E8, TUSSENBEREKENINGEN!A:A, 0)),0)</f>
        <v>0</v>
      </c>
      <c r="N8" s="134">
        <f>_xlfn.IFNA(INDEX(TUSSENBEREKENINGEN!F:F, MATCH('Footprint incl maatregelen'!D8, TUSSENBEREKENINGEN!A:A, 0)),0)</f>
        <v>0</v>
      </c>
      <c r="O8" s="33">
        <f>_xlfn.IFNA(INDEX(TUSSENBEREKENINGEN!F:F, MATCH('Footprint incl maatregelen'!E8, TUSSENBEREKENINGEN!A:A, 0)),0)</f>
        <v>0</v>
      </c>
      <c r="P8" s="134">
        <f>_xlfn.IFNA(INDEX(TUSSENBEREKENINGEN!G:G, MATCH('Footprint incl maatregelen'!D8, TUSSENBEREKENINGEN!A:A, 0)),0)</f>
        <v>0</v>
      </c>
      <c r="Q8" s="33">
        <f>_xlfn.IFNA(INDEX(TUSSENBEREKENINGEN!G:G, MATCH('Footprint incl maatregelen'!E8, TUSSENBEREKENINGEN!A:A, 0)),0)</f>
        <v>0</v>
      </c>
      <c r="R8" s="134">
        <f>_xlfn.IFNA(INDEX(TUSSENBEREKENINGEN!H:H, MATCH('Footprint incl maatregelen'!D8, TUSSENBEREKENINGEN!A:A, 0)),0)</f>
        <v>0</v>
      </c>
      <c r="S8" s="33">
        <f>_xlfn.IFNA(INDEX(TUSSENBEREKENINGEN!H:H, MATCH('Footprint incl maatregelen'!E8, TUSSENBEREKENINGEN!A:A, 0)),0)</f>
        <v>0</v>
      </c>
      <c r="T8" s="120" cm="1">
        <f t="array" ref="T8">_xlfn.IFNA(INDEX('CO2 referentie footprint'!E:E, MATCH(1, (('CO2 referentie footprint'!A:A='Footprint incl maatregelen'!A8)*('CO2 referentie footprint'!C:C='Footprint incl maatregelen'!B8)*('CO2 referentie footprint'!D:D='Footprint incl maatregelen'!C8)), 0)),0)</f>
        <v>0</v>
      </c>
      <c r="U8" s="119">
        <f>_xlfn.IFNA(IF(G8 = "", T8 + (T8 * F8), T8 + (T8 * (F8 + G8)))*(1-'Materieel en Transport'!$I$40),0)</f>
        <v>0</v>
      </c>
      <c r="V8" s="119">
        <f>_xlfn.IFNA(IF(I8="", T8+(T8*H8), T8+(T8*(H8+I8)))*(1-'Materieel en Transport'!$J$40),0)</f>
        <v>0</v>
      </c>
      <c r="W8" s="119">
        <f>_xlfn.IFNA(IF(K8="",T8+(T8*J8),T8+(T8*(J8+K8)))*(1-'Materieel en Transport'!$K$40),0)</f>
        <v>0</v>
      </c>
      <c r="X8" s="119">
        <f>_xlfn.IFNA(IF(M8="",T8+(T8*L8),T8+(T8*(L8+M8)))*(1-'Materieel en Transport'!$L$40),0)</f>
        <v>0</v>
      </c>
      <c r="Y8" s="119">
        <f>_xlfn.IFNA(IF(O8="",T8+(T8*N8),T8+(T8*(N8+O8)))*(1-'Materieel en Transport'!$M$40),0)</f>
        <v>0</v>
      </c>
      <c r="Z8" s="119">
        <f>_xlfn.IFNA(IF(Q8="",T8+(T8*P8),T8+(T8*(P8+Q8)))*(1-'Materieel en Transport'!$N$40),0)</f>
        <v>0</v>
      </c>
      <c r="AA8" s="119">
        <f>_xlfn.IFNA(IF(S8="",T8+(T8*R8),T8+(T8*(R8+S8)))*(1-'Materieel en Transport'!$O$40),0)</f>
        <v>0</v>
      </c>
    </row>
    <row r="9" spans="1:27" ht="15" customHeight="1" x14ac:dyDescent="0.35">
      <c r="A9" s="125" t="s">
        <v>53</v>
      </c>
      <c r="B9" s="128" t="s">
        <v>54</v>
      </c>
      <c r="C9" s="128" t="s">
        <v>61</v>
      </c>
      <c r="D9" s="128" t="s">
        <v>38</v>
      </c>
      <c r="E9" s="131"/>
      <c r="F9" s="137">
        <f>_xlfn.IFNA(INDEX(TUSSENBEREKENINGEN!B:B, MATCH('Footprint incl maatregelen'!D9, TUSSENBEREKENINGEN!A:A, 0)),0)</f>
        <v>0</v>
      </c>
      <c r="G9" s="33">
        <f>_xlfn.IFNA(INDEX(TUSSENBEREKENINGEN!B:B, MATCH('Footprint incl maatregelen'!E9, TUSSENBEREKENINGEN!A:A, 0)),0)</f>
        <v>0</v>
      </c>
      <c r="H9" s="134">
        <f>_xlfn.IFNA(INDEX(TUSSENBEREKENINGEN!C:C, MATCH('Footprint incl maatregelen'!D9, TUSSENBEREKENINGEN!A:A, 0)),0)</f>
        <v>0</v>
      </c>
      <c r="I9" s="33">
        <f>_xlfn.IFNA(INDEX(TUSSENBEREKENINGEN!C:C, MATCH('Footprint incl maatregelen'!E9, TUSSENBEREKENINGEN!A:A, 0)),0)</f>
        <v>0</v>
      </c>
      <c r="J9" s="134">
        <f>_xlfn.IFNA(INDEX(TUSSENBEREKENINGEN!D:D, MATCH('Footprint incl maatregelen'!D9, TUSSENBEREKENINGEN!A:A, 0)),0)</f>
        <v>0</v>
      </c>
      <c r="K9" s="33">
        <f>_xlfn.IFNA(INDEX(TUSSENBEREKENINGEN!D:D, MATCH('Footprint incl maatregelen'!E9, TUSSENBEREKENINGEN!A:A, 0)),0)</f>
        <v>0</v>
      </c>
      <c r="L9" s="134">
        <f>_xlfn.IFNA(INDEX(TUSSENBEREKENINGEN!E:E, MATCH('Footprint incl maatregelen'!D9, TUSSENBEREKENINGEN!A:A, 0)),0)</f>
        <v>0</v>
      </c>
      <c r="M9" s="33">
        <f>_xlfn.IFNA(INDEX(TUSSENBEREKENINGEN!E:E, MATCH('Footprint incl maatregelen'!E9, TUSSENBEREKENINGEN!A:A, 0)),0)</f>
        <v>0</v>
      </c>
      <c r="N9" s="134">
        <f>_xlfn.IFNA(INDEX(TUSSENBEREKENINGEN!F:F, MATCH('Footprint incl maatregelen'!D9, TUSSENBEREKENINGEN!A:A, 0)),0)</f>
        <v>0</v>
      </c>
      <c r="O9" s="33">
        <f>_xlfn.IFNA(INDEX(TUSSENBEREKENINGEN!F:F, MATCH('Footprint incl maatregelen'!E9, TUSSENBEREKENINGEN!A:A, 0)),0)</f>
        <v>0</v>
      </c>
      <c r="P9" s="134">
        <f>_xlfn.IFNA(INDEX(TUSSENBEREKENINGEN!G:G, MATCH('Footprint incl maatregelen'!D9, TUSSENBEREKENINGEN!A:A, 0)),0)</f>
        <v>0</v>
      </c>
      <c r="Q9" s="33">
        <f>_xlfn.IFNA(INDEX(TUSSENBEREKENINGEN!G:G, MATCH('Footprint incl maatregelen'!E9, TUSSENBEREKENINGEN!A:A, 0)),0)</f>
        <v>0</v>
      </c>
      <c r="R9" s="134">
        <f>_xlfn.IFNA(INDEX(TUSSENBEREKENINGEN!H:H, MATCH('Footprint incl maatregelen'!D9, TUSSENBEREKENINGEN!A:A, 0)),0)</f>
        <v>0</v>
      </c>
      <c r="S9" s="33">
        <f>_xlfn.IFNA(INDEX(TUSSENBEREKENINGEN!H:H, MATCH('Footprint incl maatregelen'!E9, TUSSENBEREKENINGEN!A:A, 0)),0)</f>
        <v>0</v>
      </c>
      <c r="T9" s="120" cm="1">
        <f t="array" ref="T9">_xlfn.IFNA(INDEX('CO2 referentie footprint'!E:E, MATCH(1, (('CO2 referentie footprint'!A:A='Footprint incl maatregelen'!A9)*('CO2 referentie footprint'!C:C='Footprint incl maatregelen'!B9)*('CO2 referentie footprint'!D:D='Footprint incl maatregelen'!C9)), 0)),0)</f>
        <v>0</v>
      </c>
      <c r="U9" s="119">
        <f>_xlfn.IFNA(IF(G9 = "", T9 + (T9 * F9), T9 + (T9 * (F9 + G9)))*(1-'Materieel en Transport'!$I$40),0)</f>
        <v>0</v>
      </c>
      <c r="V9" s="119">
        <f>_xlfn.IFNA(IF(I9="", T9+(T9*H9), T9+(T9*(H9+I9)))*(1-'Materieel en Transport'!$J$40),0)</f>
        <v>0</v>
      </c>
      <c r="W9" s="119">
        <f>_xlfn.IFNA(IF(K9="",T9+(T9*J9),T9+(T9*(J9+K9)))*(1-'Materieel en Transport'!$K$40),0)</f>
        <v>0</v>
      </c>
      <c r="X9" s="119">
        <f>_xlfn.IFNA(IF(M9="",T9+(T9*L9),T9+(T9*(L9+M9)))*(1-'Materieel en Transport'!$L$40),0)</f>
        <v>0</v>
      </c>
      <c r="Y9" s="119">
        <f>_xlfn.IFNA(IF(O9="",T9+(T9*N9),T9+(T9*(N9+O9)))*(1-'Materieel en Transport'!$M$40),0)</f>
        <v>0</v>
      </c>
      <c r="Z9" s="119">
        <f>_xlfn.IFNA(IF(Q9="",T9+(T9*P9),T9+(T9*(P9+Q9)))*(1-'Materieel en Transport'!$N$40),0)</f>
        <v>0</v>
      </c>
      <c r="AA9" s="119">
        <f>_xlfn.IFNA(IF(S9="",T9+(T9*R9),T9+(T9*(R9+S9)))*(1-'Materieel en Transport'!$O$40),0)</f>
        <v>0</v>
      </c>
    </row>
    <row r="10" spans="1:27" x14ac:dyDescent="0.35">
      <c r="A10" s="125" t="s">
        <v>53</v>
      </c>
      <c r="B10" s="128" t="s">
        <v>62</v>
      </c>
      <c r="C10" s="128" t="s">
        <v>55</v>
      </c>
      <c r="D10" s="128" t="s">
        <v>34</v>
      </c>
      <c r="E10" s="131"/>
      <c r="F10" s="137">
        <f>_xlfn.IFNA(INDEX(TUSSENBEREKENINGEN!B:B, MATCH('Footprint incl maatregelen'!D10, TUSSENBEREKENINGEN!A:A, 0)),0)</f>
        <v>0</v>
      </c>
      <c r="G10" s="33">
        <f>_xlfn.IFNA(INDEX(TUSSENBEREKENINGEN!B:B, MATCH('Footprint incl maatregelen'!E10, TUSSENBEREKENINGEN!A:A, 0)),0)</f>
        <v>0</v>
      </c>
      <c r="H10" s="134">
        <f>_xlfn.IFNA(INDEX(TUSSENBEREKENINGEN!C:C, MATCH('Footprint incl maatregelen'!D10, TUSSENBEREKENINGEN!A:A, 0)),0)</f>
        <v>0</v>
      </c>
      <c r="I10" s="33">
        <f>_xlfn.IFNA(INDEX(TUSSENBEREKENINGEN!C:C, MATCH('Footprint incl maatregelen'!E10, TUSSENBEREKENINGEN!A:A, 0)),0)</f>
        <v>0</v>
      </c>
      <c r="J10" s="134">
        <f>_xlfn.IFNA(INDEX(TUSSENBEREKENINGEN!D:D, MATCH('Footprint incl maatregelen'!D10, TUSSENBEREKENINGEN!A:A, 0)),0)</f>
        <v>0</v>
      </c>
      <c r="K10" s="33">
        <f>_xlfn.IFNA(INDEX(TUSSENBEREKENINGEN!D:D, MATCH('Footprint incl maatregelen'!E10, TUSSENBEREKENINGEN!A:A, 0)),0)</f>
        <v>0</v>
      </c>
      <c r="L10" s="134">
        <f>_xlfn.IFNA(INDEX(TUSSENBEREKENINGEN!E:E, MATCH('Footprint incl maatregelen'!D10, TUSSENBEREKENINGEN!A:A, 0)),0)</f>
        <v>0</v>
      </c>
      <c r="M10" s="33">
        <f>_xlfn.IFNA(INDEX(TUSSENBEREKENINGEN!E:E, MATCH('Footprint incl maatregelen'!E10, TUSSENBEREKENINGEN!A:A, 0)),0)</f>
        <v>0</v>
      </c>
      <c r="N10" s="134">
        <f>_xlfn.IFNA(INDEX(TUSSENBEREKENINGEN!F:F, MATCH('Footprint incl maatregelen'!D10, TUSSENBEREKENINGEN!A:A, 0)),0)</f>
        <v>0</v>
      </c>
      <c r="O10" s="33">
        <f>_xlfn.IFNA(INDEX(TUSSENBEREKENINGEN!F:F, MATCH('Footprint incl maatregelen'!E10, TUSSENBEREKENINGEN!A:A, 0)),0)</f>
        <v>0</v>
      </c>
      <c r="P10" s="134">
        <f>_xlfn.IFNA(INDEX(TUSSENBEREKENINGEN!G:G, MATCH('Footprint incl maatregelen'!D10, TUSSENBEREKENINGEN!A:A, 0)),0)</f>
        <v>0</v>
      </c>
      <c r="Q10" s="33">
        <f>_xlfn.IFNA(INDEX(TUSSENBEREKENINGEN!G:G, MATCH('Footprint incl maatregelen'!E10, TUSSENBEREKENINGEN!A:A, 0)),0)</f>
        <v>0</v>
      </c>
      <c r="R10" s="134">
        <f>_xlfn.IFNA(INDEX(TUSSENBEREKENINGEN!H:H, MATCH('Footprint incl maatregelen'!D10, TUSSENBEREKENINGEN!A:A, 0)),0)</f>
        <v>0</v>
      </c>
      <c r="S10" s="33">
        <f>_xlfn.IFNA(INDEX(TUSSENBEREKENINGEN!H:H, MATCH('Footprint incl maatregelen'!E10, TUSSENBEREKENINGEN!A:A, 0)),0)</f>
        <v>0</v>
      </c>
      <c r="T10" s="120" cm="1">
        <f t="array" ref="T10">_xlfn.IFNA(INDEX('CO2 referentie footprint'!E:E, MATCH(1, (('CO2 referentie footprint'!A:A='Footprint incl maatregelen'!A10)*('CO2 referentie footprint'!C:C='Footprint incl maatregelen'!B10)*('CO2 referentie footprint'!D:D='Footprint incl maatregelen'!C10)), 0)),0)</f>
        <v>0</v>
      </c>
      <c r="U10" s="119">
        <f>_xlfn.IFNA(IF(G10 = "", T10 + (T10 * F10), T10 + (T10 * (F10 + G10)))*(1-'Materieel en Transport'!$I$40),0)</f>
        <v>0</v>
      </c>
      <c r="V10" s="119">
        <f>_xlfn.IFNA(IF(I10="", T10+(T10*H10), T10+(T10*(H10+I10)))*(1-'Materieel en Transport'!$J$40),0)</f>
        <v>0</v>
      </c>
      <c r="W10" s="119">
        <f>_xlfn.IFNA(IF(K10="",T10+(T10*J10),T10+(T10*(J10+K10)))*(1-'Materieel en Transport'!$K$40),0)</f>
        <v>0</v>
      </c>
      <c r="X10" s="119">
        <f>_xlfn.IFNA(IF(M10="",T10+(T10*L10),T10+(T10*(L10+M10)))*(1-'Materieel en Transport'!$L$40),0)</f>
        <v>0</v>
      </c>
      <c r="Y10" s="119">
        <f>_xlfn.IFNA(IF(O10="",T10+(T10*N10),T10+(T10*(N10+O10)))*(1-'Materieel en Transport'!$M$40),0)</f>
        <v>0</v>
      </c>
      <c r="Z10" s="119">
        <f>_xlfn.IFNA(IF(Q10="",T10+(T10*P10),T10+(T10*(P10+Q10)))*(1-'Materieel en Transport'!$N$40),0)</f>
        <v>0</v>
      </c>
      <c r="AA10" s="119">
        <f>_xlfn.IFNA(IF(S10="",T10+(T10*R10),T10+(T10*(R10+S10)))*(1-'Materieel en Transport'!$O$40),0)</f>
        <v>0</v>
      </c>
    </row>
    <row r="11" spans="1:27" x14ac:dyDescent="0.35">
      <c r="A11" s="125" t="s">
        <v>53</v>
      </c>
      <c r="B11" s="128" t="s">
        <v>62</v>
      </c>
      <c r="C11" s="128" t="s">
        <v>56</v>
      </c>
      <c r="D11" s="128" t="s">
        <v>38</v>
      </c>
      <c r="E11" s="131"/>
      <c r="F11" s="137">
        <f>_xlfn.IFNA(INDEX(TUSSENBEREKENINGEN!B:B, MATCH('Footprint incl maatregelen'!D11, TUSSENBEREKENINGEN!A:A, 0)),0)</f>
        <v>0</v>
      </c>
      <c r="G11" s="33">
        <f>_xlfn.IFNA(INDEX(TUSSENBEREKENINGEN!B:B, MATCH('Footprint incl maatregelen'!E11, TUSSENBEREKENINGEN!A:A, 0)),0)</f>
        <v>0</v>
      </c>
      <c r="H11" s="134">
        <f>_xlfn.IFNA(INDEX(TUSSENBEREKENINGEN!C:C, MATCH('Footprint incl maatregelen'!D11, TUSSENBEREKENINGEN!A:A, 0)),0)</f>
        <v>0</v>
      </c>
      <c r="I11" s="33">
        <f>_xlfn.IFNA(INDEX(TUSSENBEREKENINGEN!C:C, MATCH('Footprint incl maatregelen'!E11, TUSSENBEREKENINGEN!A:A, 0)),0)</f>
        <v>0</v>
      </c>
      <c r="J11" s="134">
        <f>_xlfn.IFNA(INDEX(TUSSENBEREKENINGEN!D:D, MATCH('Footprint incl maatregelen'!D11, TUSSENBEREKENINGEN!A:A, 0)),0)</f>
        <v>0</v>
      </c>
      <c r="K11" s="33">
        <f>_xlfn.IFNA(INDEX(TUSSENBEREKENINGEN!D:D, MATCH('Footprint incl maatregelen'!E11, TUSSENBEREKENINGEN!A:A, 0)),0)</f>
        <v>0</v>
      </c>
      <c r="L11" s="134">
        <f>_xlfn.IFNA(INDEX(TUSSENBEREKENINGEN!E:E, MATCH('Footprint incl maatregelen'!D11, TUSSENBEREKENINGEN!A:A, 0)),0)</f>
        <v>0</v>
      </c>
      <c r="M11" s="33">
        <f>_xlfn.IFNA(INDEX(TUSSENBEREKENINGEN!E:E, MATCH('Footprint incl maatregelen'!E11, TUSSENBEREKENINGEN!A:A, 0)),0)</f>
        <v>0</v>
      </c>
      <c r="N11" s="134">
        <f>_xlfn.IFNA(INDEX(TUSSENBEREKENINGEN!F:F, MATCH('Footprint incl maatregelen'!D11, TUSSENBEREKENINGEN!A:A, 0)),0)</f>
        <v>0</v>
      </c>
      <c r="O11" s="33">
        <f>_xlfn.IFNA(INDEX(TUSSENBEREKENINGEN!F:F, MATCH('Footprint incl maatregelen'!E11, TUSSENBEREKENINGEN!A:A, 0)),0)</f>
        <v>0</v>
      </c>
      <c r="P11" s="134">
        <f>_xlfn.IFNA(INDEX(TUSSENBEREKENINGEN!G:G, MATCH('Footprint incl maatregelen'!D11, TUSSENBEREKENINGEN!A:A, 0)),0)</f>
        <v>0</v>
      </c>
      <c r="Q11" s="33">
        <f>_xlfn.IFNA(INDEX(TUSSENBEREKENINGEN!G:G, MATCH('Footprint incl maatregelen'!E11, TUSSENBEREKENINGEN!A:A, 0)),0)</f>
        <v>0</v>
      </c>
      <c r="R11" s="134">
        <f>_xlfn.IFNA(INDEX(TUSSENBEREKENINGEN!H:H, MATCH('Footprint incl maatregelen'!D11, TUSSENBEREKENINGEN!A:A, 0)),0)</f>
        <v>0</v>
      </c>
      <c r="S11" s="33">
        <f>_xlfn.IFNA(INDEX(TUSSENBEREKENINGEN!H:H, MATCH('Footprint incl maatregelen'!E11, TUSSENBEREKENINGEN!A:A, 0)),0)</f>
        <v>0</v>
      </c>
      <c r="T11" s="120" cm="1">
        <f t="array" ref="T11">_xlfn.IFNA(INDEX('CO2 referentie footprint'!E:E, MATCH(1, (('CO2 referentie footprint'!A:A='Footprint incl maatregelen'!A11)*('CO2 referentie footprint'!C:C='Footprint incl maatregelen'!B11)*('CO2 referentie footprint'!D:D='Footprint incl maatregelen'!C11)), 0)),0)</f>
        <v>0</v>
      </c>
      <c r="U11" s="119">
        <f>_xlfn.IFNA(IF(G11 = "", T11 + (T11 * F11), T11 + (T11 * (F11 + G11)))*(1-'Materieel en Transport'!$I$40),0)</f>
        <v>0</v>
      </c>
      <c r="V11" s="119">
        <f>_xlfn.IFNA(IF(I11="", T11+(T11*H11), T11+(T11*(H11+I11)))*(1-'Materieel en Transport'!$J$40),0)</f>
        <v>0</v>
      </c>
      <c r="W11" s="119">
        <f>_xlfn.IFNA(IF(K11="",T11+(T11*J11),T11+(T11*(J11+K11)))*(1-'Materieel en Transport'!$K$40),0)</f>
        <v>0</v>
      </c>
      <c r="X11" s="119">
        <f>_xlfn.IFNA(IF(M11="",T11+(T11*L11),T11+(T11*(L11+M11)))*(1-'Materieel en Transport'!$L$40),0)</f>
        <v>0</v>
      </c>
      <c r="Y11" s="119">
        <f>_xlfn.IFNA(IF(O11="",T11+(T11*N11),T11+(T11*(N11+O11)))*(1-'Materieel en Transport'!$M$40),0)</f>
        <v>0</v>
      </c>
      <c r="Z11" s="119">
        <f>_xlfn.IFNA(IF(Q11="",T11+(T11*P11),T11+(T11*(P11+Q11)))*(1-'Materieel en Transport'!$N$40),0)</f>
        <v>0</v>
      </c>
      <c r="AA11" s="119">
        <f>_xlfn.IFNA(IF(S11="",T11+(T11*R11),T11+(T11*(R11+S11)))*(1-'Materieel en Transport'!$O$40),0)</f>
        <v>0</v>
      </c>
    </row>
    <row r="12" spans="1:27" x14ac:dyDescent="0.35">
      <c r="A12" s="125" t="s">
        <v>53</v>
      </c>
      <c r="B12" s="128" t="s">
        <v>62</v>
      </c>
      <c r="C12" s="128" t="s">
        <v>57</v>
      </c>
      <c r="D12" s="128" t="s">
        <v>38</v>
      </c>
      <c r="E12" s="131"/>
      <c r="F12" s="137">
        <f>_xlfn.IFNA(INDEX(TUSSENBEREKENINGEN!B:B, MATCH('Footprint incl maatregelen'!D12, TUSSENBEREKENINGEN!A:A, 0)),0)</f>
        <v>0</v>
      </c>
      <c r="G12" s="33">
        <f>_xlfn.IFNA(INDEX(TUSSENBEREKENINGEN!B:B, MATCH('Footprint incl maatregelen'!E12, TUSSENBEREKENINGEN!A:A, 0)),0)</f>
        <v>0</v>
      </c>
      <c r="H12" s="134">
        <f>_xlfn.IFNA(INDEX(TUSSENBEREKENINGEN!C:C, MATCH('Footprint incl maatregelen'!D12, TUSSENBEREKENINGEN!A:A, 0)),0)</f>
        <v>0</v>
      </c>
      <c r="I12" s="33">
        <f>_xlfn.IFNA(INDEX(TUSSENBEREKENINGEN!C:C, MATCH('Footprint incl maatregelen'!E12, TUSSENBEREKENINGEN!A:A, 0)),0)</f>
        <v>0</v>
      </c>
      <c r="J12" s="134">
        <f>_xlfn.IFNA(INDEX(TUSSENBEREKENINGEN!D:D, MATCH('Footprint incl maatregelen'!D12, TUSSENBEREKENINGEN!A:A, 0)),0)</f>
        <v>0</v>
      </c>
      <c r="K12" s="33">
        <f>_xlfn.IFNA(INDEX(TUSSENBEREKENINGEN!D:D, MATCH('Footprint incl maatregelen'!E12, TUSSENBEREKENINGEN!A:A, 0)),0)</f>
        <v>0</v>
      </c>
      <c r="L12" s="134">
        <f>_xlfn.IFNA(INDEX(TUSSENBEREKENINGEN!E:E, MATCH('Footprint incl maatregelen'!D12, TUSSENBEREKENINGEN!A:A, 0)),0)</f>
        <v>0</v>
      </c>
      <c r="M12" s="33">
        <f>_xlfn.IFNA(INDEX(TUSSENBEREKENINGEN!E:E, MATCH('Footprint incl maatregelen'!E12, TUSSENBEREKENINGEN!A:A, 0)),0)</f>
        <v>0</v>
      </c>
      <c r="N12" s="134">
        <f>_xlfn.IFNA(INDEX(TUSSENBEREKENINGEN!F:F, MATCH('Footprint incl maatregelen'!D12, TUSSENBEREKENINGEN!A:A, 0)),0)</f>
        <v>0</v>
      </c>
      <c r="O12" s="33">
        <f>_xlfn.IFNA(INDEX(TUSSENBEREKENINGEN!F:F, MATCH('Footprint incl maatregelen'!E12, TUSSENBEREKENINGEN!A:A, 0)),0)</f>
        <v>0</v>
      </c>
      <c r="P12" s="134">
        <f>_xlfn.IFNA(INDEX(TUSSENBEREKENINGEN!G:G, MATCH('Footprint incl maatregelen'!D12, TUSSENBEREKENINGEN!A:A, 0)),0)</f>
        <v>0</v>
      </c>
      <c r="Q12" s="33">
        <f>_xlfn.IFNA(INDEX(TUSSENBEREKENINGEN!G:G, MATCH('Footprint incl maatregelen'!E12, TUSSENBEREKENINGEN!A:A, 0)),0)</f>
        <v>0</v>
      </c>
      <c r="R12" s="134">
        <f>_xlfn.IFNA(INDEX(TUSSENBEREKENINGEN!H:H, MATCH('Footprint incl maatregelen'!D12, TUSSENBEREKENINGEN!A:A, 0)),0)</f>
        <v>0</v>
      </c>
      <c r="S12" s="33">
        <f>_xlfn.IFNA(INDEX(TUSSENBEREKENINGEN!H:H, MATCH('Footprint incl maatregelen'!E12, TUSSENBEREKENINGEN!A:A, 0)),0)</f>
        <v>0</v>
      </c>
      <c r="T12" s="120" cm="1">
        <f t="array" ref="T12">_xlfn.IFNA(INDEX('CO2 referentie footprint'!E:E, MATCH(1, (('CO2 referentie footprint'!A:A='Footprint incl maatregelen'!A12)*('CO2 referentie footprint'!C:C='Footprint incl maatregelen'!B12)*('CO2 referentie footprint'!D:D='Footprint incl maatregelen'!C12)), 0)),0)</f>
        <v>0</v>
      </c>
      <c r="U12" s="119">
        <f>_xlfn.IFNA(IF(G12 = "", T12 + (T12 * F12), T12 + (T12 * (F12 + G12)))*(1-'Materieel en Transport'!$I$40),0)</f>
        <v>0</v>
      </c>
      <c r="V12" s="119">
        <f>_xlfn.IFNA(IF(I12="", T12+(T12*H12), T12+(T12*(H12+I12)))*(1-'Materieel en Transport'!$J$40),0)</f>
        <v>0</v>
      </c>
      <c r="W12" s="119">
        <f>_xlfn.IFNA(IF(K12="",T12+(T12*J12),T12+(T12*(J12+K12)))*(1-'Materieel en Transport'!$K$40),0)</f>
        <v>0</v>
      </c>
      <c r="X12" s="119">
        <f>_xlfn.IFNA(IF(M12="",T12+(T12*L12),T12+(T12*(L12+M12)))*(1-'Materieel en Transport'!$L$40),0)</f>
        <v>0</v>
      </c>
      <c r="Y12" s="119">
        <f>_xlfn.IFNA(IF(O12="",T12+(T12*N12),T12+(T12*(N12+O12)))*(1-'Materieel en Transport'!$M$40),0)</f>
        <v>0</v>
      </c>
      <c r="Z12" s="119">
        <f>_xlfn.IFNA(IF(Q12="",T12+(T12*P12),T12+(T12*(P12+Q12)))*(1-'Materieel en Transport'!$N$40),0)</f>
        <v>0</v>
      </c>
      <c r="AA12" s="119">
        <f>_xlfn.IFNA(IF(S12="",T12+(T12*R12),T12+(T12*(R12+S12)))*(1-'Materieel en Transport'!$O$40),0)</f>
        <v>0</v>
      </c>
    </row>
    <row r="13" spans="1:27" x14ac:dyDescent="0.35">
      <c r="A13" s="125" t="s">
        <v>53</v>
      </c>
      <c r="B13" s="128" t="s">
        <v>62</v>
      </c>
      <c r="C13" s="128" t="s">
        <v>58</v>
      </c>
      <c r="D13" s="128" t="s">
        <v>59</v>
      </c>
      <c r="E13" s="131"/>
      <c r="F13" s="137">
        <f>_xlfn.IFNA(INDEX(TUSSENBEREKENINGEN!B:B, MATCH('Footprint incl maatregelen'!D13, TUSSENBEREKENINGEN!A:A, 0)),0)</f>
        <v>0</v>
      </c>
      <c r="G13" s="33">
        <f>_xlfn.IFNA(INDEX(TUSSENBEREKENINGEN!B:B, MATCH('Footprint incl maatregelen'!E13, TUSSENBEREKENINGEN!A:A, 0)),0)</f>
        <v>0</v>
      </c>
      <c r="H13" s="134">
        <f>_xlfn.IFNA(INDEX(TUSSENBEREKENINGEN!C:C, MATCH('Footprint incl maatregelen'!D13, TUSSENBEREKENINGEN!A:A, 0)),0)</f>
        <v>0</v>
      </c>
      <c r="I13" s="33">
        <f>_xlfn.IFNA(INDEX(TUSSENBEREKENINGEN!C:C, MATCH('Footprint incl maatregelen'!E13, TUSSENBEREKENINGEN!A:A, 0)),0)</f>
        <v>0</v>
      </c>
      <c r="J13" s="134">
        <f>_xlfn.IFNA(INDEX(TUSSENBEREKENINGEN!D:D, MATCH('Footprint incl maatregelen'!D13, TUSSENBEREKENINGEN!A:A, 0)),0)</f>
        <v>0</v>
      </c>
      <c r="K13" s="33">
        <f>_xlfn.IFNA(INDEX(TUSSENBEREKENINGEN!D:D, MATCH('Footprint incl maatregelen'!E13, TUSSENBEREKENINGEN!A:A, 0)),0)</f>
        <v>0</v>
      </c>
      <c r="L13" s="134">
        <f>_xlfn.IFNA(INDEX(TUSSENBEREKENINGEN!E:E, MATCH('Footprint incl maatregelen'!D13, TUSSENBEREKENINGEN!A:A, 0)),0)</f>
        <v>0</v>
      </c>
      <c r="M13" s="33">
        <f>_xlfn.IFNA(INDEX(TUSSENBEREKENINGEN!E:E, MATCH('Footprint incl maatregelen'!E13, TUSSENBEREKENINGEN!A:A, 0)),0)</f>
        <v>0</v>
      </c>
      <c r="N13" s="134">
        <f>_xlfn.IFNA(INDEX(TUSSENBEREKENINGEN!F:F, MATCH('Footprint incl maatregelen'!D13, TUSSENBEREKENINGEN!A:A, 0)),0)</f>
        <v>0</v>
      </c>
      <c r="O13" s="33">
        <f>_xlfn.IFNA(INDEX(TUSSENBEREKENINGEN!F:F, MATCH('Footprint incl maatregelen'!E13, TUSSENBEREKENINGEN!A:A, 0)),0)</f>
        <v>0</v>
      </c>
      <c r="P13" s="134">
        <f>_xlfn.IFNA(INDEX(TUSSENBEREKENINGEN!G:G, MATCH('Footprint incl maatregelen'!D13, TUSSENBEREKENINGEN!A:A, 0)),0)</f>
        <v>0</v>
      </c>
      <c r="Q13" s="33">
        <f>_xlfn.IFNA(INDEX(TUSSENBEREKENINGEN!G:G, MATCH('Footprint incl maatregelen'!E13, TUSSENBEREKENINGEN!A:A, 0)),0)</f>
        <v>0</v>
      </c>
      <c r="R13" s="134">
        <f>_xlfn.IFNA(INDEX(TUSSENBEREKENINGEN!H:H, MATCH('Footprint incl maatregelen'!D13, TUSSENBEREKENINGEN!A:A, 0)),0)</f>
        <v>0</v>
      </c>
      <c r="S13" s="33">
        <f>_xlfn.IFNA(INDEX(TUSSENBEREKENINGEN!H:H, MATCH('Footprint incl maatregelen'!E13, TUSSENBEREKENINGEN!A:A, 0)),0)</f>
        <v>0</v>
      </c>
      <c r="T13" s="120" cm="1">
        <f t="array" ref="T13">_xlfn.IFNA(INDEX('CO2 referentie footprint'!E:E, MATCH(1, (('CO2 referentie footprint'!A:A='Footprint incl maatregelen'!A13)*('CO2 referentie footprint'!C:C='Footprint incl maatregelen'!B13)*('CO2 referentie footprint'!D:D='Footprint incl maatregelen'!C13)), 0)),0)</f>
        <v>0</v>
      </c>
      <c r="U13" s="119">
        <f>_xlfn.IFNA(IF(G13 = "", T13 + (T13 * F13), T13 + (T13 * (F13 + G13)))*(1-'Materieel en Transport'!$I$40),0)</f>
        <v>0</v>
      </c>
      <c r="V13" s="119">
        <f>_xlfn.IFNA(IF(I13="", T13+(T13*H13), T13+(T13*(H13+I13)))*(1-'Materieel en Transport'!$J$40),0)</f>
        <v>0</v>
      </c>
      <c r="W13" s="119">
        <f>_xlfn.IFNA(IF(K13="",T13+(T13*J13),T13+(T13*(J13+K13)))*(1-'Materieel en Transport'!$K$40),0)</f>
        <v>0</v>
      </c>
      <c r="X13" s="119">
        <f>_xlfn.IFNA(IF(M13="",T13+(T13*L13),T13+(T13*(L13+M13)))*(1-'Materieel en Transport'!$L$40),0)</f>
        <v>0</v>
      </c>
      <c r="Y13" s="119">
        <f>_xlfn.IFNA(IF(O13="",T13+(T13*N13),T13+(T13*(N13+O13)))*(1-'Materieel en Transport'!$M$40),0)</f>
        <v>0</v>
      </c>
      <c r="Z13" s="119">
        <f>_xlfn.IFNA(IF(Q13="",T13+(T13*P13),T13+(T13*(P13+Q13)))*(1-'Materieel en Transport'!$N$40),0)</f>
        <v>0</v>
      </c>
      <c r="AA13" s="119">
        <f>_xlfn.IFNA(IF(S13="",T13+(T13*R13),T13+(T13*(R13+S13)))*(1-'Materieel en Transport'!$O$40),0)</f>
        <v>0</v>
      </c>
    </row>
    <row r="14" spans="1:27" x14ac:dyDescent="0.35">
      <c r="A14" s="125" t="s">
        <v>53</v>
      </c>
      <c r="B14" s="128" t="s">
        <v>62</v>
      </c>
      <c r="C14" s="128" t="s">
        <v>60</v>
      </c>
      <c r="D14" s="128" t="s">
        <v>38</v>
      </c>
      <c r="E14" s="131"/>
      <c r="F14" s="137">
        <f>_xlfn.IFNA(INDEX(TUSSENBEREKENINGEN!B:B, MATCH('Footprint incl maatregelen'!D14, TUSSENBEREKENINGEN!A:A, 0)),0)</f>
        <v>0</v>
      </c>
      <c r="G14" s="33">
        <f>_xlfn.IFNA(INDEX(TUSSENBEREKENINGEN!B:B, MATCH('Footprint incl maatregelen'!E14, TUSSENBEREKENINGEN!A:A, 0)),0)</f>
        <v>0</v>
      </c>
      <c r="H14" s="134">
        <f>_xlfn.IFNA(INDEX(TUSSENBEREKENINGEN!C:C, MATCH('Footprint incl maatregelen'!D14, TUSSENBEREKENINGEN!A:A, 0)),0)</f>
        <v>0</v>
      </c>
      <c r="I14" s="33">
        <f>_xlfn.IFNA(INDEX(TUSSENBEREKENINGEN!C:C, MATCH('Footprint incl maatregelen'!E14, TUSSENBEREKENINGEN!A:A, 0)),0)</f>
        <v>0</v>
      </c>
      <c r="J14" s="134">
        <f>_xlfn.IFNA(INDEX(TUSSENBEREKENINGEN!D:D, MATCH('Footprint incl maatregelen'!D14, TUSSENBEREKENINGEN!A:A, 0)),0)</f>
        <v>0</v>
      </c>
      <c r="K14" s="33">
        <f>_xlfn.IFNA(INDEX(TUSSENBEREKENINGEN!D:D, MATCH('Footprint incl maatregelen'!E14, TUSSENBEREKENINGEN!A:A, 0)),0)</f>
        <v>0</v>
      </c>
      <c r="L14" s="134">
        <f>_xlfn.IFNA(INDEX(TUSSENBEREKENINGEN!E:E, MATCH('Footprint incl maatregelen'!D14, TUSSENBEREKENINGEN!A:A, 0)),0)</f>
        <v>0</v>
      </c>
      <c r="M14" s="33">
        <f>_xlfn.IFNA(INDEX(TUSSENBEREKENINGEN!E:E, MATCH('Footprint incl maatregelen'!E14, TUSSENBEREKENINGEN!A:A, 0)),0)</f>
        <v>0</v>
      </c>
      <c r="N14" s="134">
        <f>_xlfn.IFNA(INDEX(TUSSENBEREKENINGEN!F:F, MATCH('Footprint incl maatregelen'!D14, TUSSENBEREKENINGEN!A:A, 0)),0)</f>
        <v>0</v>
      </c>
      <c r="O14" s="33">
        <f>_xlfn.IFNA(INDEX(TUSSENBEREKENINGEN!F:F, MATCH('Footprint incl maatregelen'!E14, TUSSENBEREKENINGEN!A:A, 0)),0)</f>
        <v>0</v>
      </c>
      <c r="P14" s="134">
        <f>_xlfn.IFNA(INDEX(TUSSENBEREKENINGEN!G:G, MATCH('Footprint incl maatregelen'!D14, TUSSENBEREKENINGEN!A:A, 0)),0)</f>
        <v>0</v>
      </c>
      <c r="Q14" s="33">
        <f>_xlfn.IFNA(INDEX(TUSSENBEREKENINGEN!G:G, MATCH('Footprint incl maatregelen'!E14, TUSSENBEREKENINGEN!A:A, 0)),0)</f>
        <v>0</v>
      </c>
      <c r="R14" s="134">
        <f>_xlfn.IFNA(INDEX(TUSSENBEREKENINGEN!H:H, MATCH('Footprint incl maatregelen'!D14, TUSSENBEREKENINGEN!A:A, 0)),0)</f>
        <v>0</v>
      </c>
      <c r="S14" s="33">
        <f>_xlfn.IFNA(INDEX(TUSSENBEREKENINGEN!H:H, MATCH('Footprint incl maatregelen'!E14, TUSSENBEREKENINGEN!A:A, 0)),0)</f>
        <v>0</v>
      </c>
      <c r="T14" s="120" cm="1">
        <f t="array" ref="T14">_xlfn.IFNA(INDEX('CO2 referentie footprint'!E:E, MATCH(1, (('CO2 referentie footprint'!A:A='Footprint incl maatregelen'!A14)*('CO2 referentie footprint'!C:C='Footprint incl maatregelen'!B14)*('CO2 referentie footprint'!D:D='Footprint incl maatregelen'!C14)), 0)),0)</f>
        <v>0</v>
      </c>
      <c r="U14" s="119">
        <f>_xlfn.IFNA(IF(G14 = "", T14 + (T14 * F14), T14 + (T14 * (F14 + G14)))*(1-'Materieel en Transport'!$I$40),0)</f>
        <v>0</v>
      </c>
      <c r="V14" s="119">
        <f>_xlfn.IFNA(IF(I14="", T14+(T14*H14), T14+(T14*(H14+I14)))*(1-'Materieel en Transport'!$J$40),0)</f>
        <v>0</v>
      </c>
      <c r="W14" s="119">
        <f>_xlfn.IFNA(IF(K14="",T14+(T14*J14),T14+(T14*(J14+K14)))*(1-'Materieel en Transport'!$K$40),0)</f>
        <v>0</v>
      </c>
      <c r="X14" s="119">
        <f>_xlfn.IFNA(IF(M14="",T14+(T14*L14),T14+(T14*(L14+M14)))*(1-'Materieel en Transport'!$L$40),0)</f>
        <v>0</v>
      </c>
      <c r="Y14" s="119">
        <f>_xlfn.IFNA(IF(O14="",T14+(T14*N14),T14+(T14*(N14+O14)))*(1-'Materieel en Transport'!$M$40),0)</f>
        <v>0</v>
      </c>
      <c r="Z14" s="119">
        <f>_xlfn.IFNA(IF(Q14="",T14+(T14*P14),T14+(T14*(P14+Q14)))*(1-'Materieel en Transport'!$N$40),0)</f>
        <v>0</v>
      </c>
      <c r="AA14" s="119">
        <f>_xlfn.IFNA(IF(S14="",T14+(T14*R14),T14+(T14*(R14+S14)))*(1-'Materieel en Transport'!$O$40),0)</f>
        <v>0</v>
      </c>
    </row>
    <row r="15" spans="1:27" x14ac:dyDescent="0.35">
      <c r="A15" s="125" t="s">
        <v>53</v>
      </c>
      <c r="B15" s="128" t="s">
        <v>62</v>
      </c>
      <c r="C15" s="128" t="s">
        <v>61</v>
      </c>
      <c r="D15" s="128" t="s">
        <v>38</v>
      </c>
      <c r="E15" s="131"/>
      <c r="F15" s="137">
        <f>_xlfn.IFNA(INDEX(TUSSENBEREKENINGEN!B:B, MATCH('Footprint incl maatregelen'!D15, TUSSENBEREKENINGEN!A:A, 0)),0)</f>
        <v>0</v>
      </c>
      <c r="G15" s="33">
        <f>_xlfn.IFNA(INDEX(TUSSENBEREKENINGEN!B:B, MATCH('Footprint incl maatregelen'!E15, TUSSENBEREKENINGEN!A:A, 0)),0)</f>
        <v>0</v>
      </c>
      <c r="H15" s="134">
        <f>_xlfn.IFNA(INDEX(TUSSENBEREKENINGEN!C:C, MATCH('Footprint incl maatregelen'!D15, TUSSENBEREKENINGEN!A:A, 0)),0)</f>
        <v>0</v>
      </c>
      <c r="I15" s="33">
        <f>_xlfn.IFNA(INDEX(TUSSENBEREKENINGEN!C:C, MATCH('Footprint incl maatregelen'!E15, TUSSENBEREKENINGEN!A:A, 0)),0)</f>
        <v>0</v>
      </c>
      <c r="J15" s="134">
        <f>_xlfn.IFNA(INDEX(TUSSENBEREKENINGEN!D:D, MATCH('Footprint incl maatregelen'!D15, TUSSENBEREKENINGEN!A:A, 0)),0)</f>
        <v>0</v>
      </c>
      <c r="K15" s="33">
        <f>_xlfn.IFNA(INDEX(TUSSENBEREKENINGEN!D:D, MATCH('Footprint incl maatregelen'!E15, TUSSENBEREKENINGEN!A:A, 0)),0)</f>
        <v>0</v>
      </c>
      <c r="L15" s="134">
        <f>_xlfn.IFNA(INDEX(TUSSENBEREKENINGEN!E:E, MATCH('Footprint incl maatregelen'!D15, TUSSENBEREKENINGEN!A:A, 0)),0)</f>
        <v>0</v>
      </c>
      <c r="M15" s="33">
        <f>_xlfn.IFNA(INDEX(TUSSENBEREKENINGEN!E:E, MATCH('Footprint incl maatregelen'!E15, TUSSENBEREKENINGEN!A:A, 0)),0)</f>
        <v>0</v>
      </c>
      <c r="N15" s="134">
        <f>_xlfn.IFNA(INDEX(TUSSENBEREKENINGEN!F:F, MATCH('Footprint incl maatregelen'!D15, TUSSENBEREKENINGEN!A:A, 0)),0)</f>
        <v>0</v>
      </c>
      <c r="O15" s="33">
        <f>_xlfn.IFNA(INDEX(TUSSENBEREKENINGEN!F:F, MATCH('Footprint incl maatregelen'!E15, TUSSENBEREKENINGEN!A:A, 0)),0)</f>
        <v>0</v>
      </c>
      <c r="P15" s="134">
        <f>_xlfn.IFNA(INDEX(TUSSENBEREKENINGEN!G:G, MATCH('Footprint incl maatregelen'!D15, TUSSENBEREKENINGEN!A:A, 0)),0)</f>
        <v>0</v>
      </c>
      <c r="Q15" s="33">
        <f>_xlfn.IFNA(INDEX(TUSSENBEREKENINGEN!G:G, MATCH('Footprint incl maatregelen'!E15, TUSSENBEREKENINGEN!A:A, 0)),0)</f>
        <v>0</v>
      </c>
      <c r="R15" s="134">
        <f>_xlfn.IFNA(INDEX(TUSSENBEREKENINGEN!H:H, MATCH('Footprint incl maatregelen'!D15, TUSSENBEREKENINGEN!A:A, 0)),0)</f>
        <v>0</v>
      </c>
      <c r="S15" s="33">
        <f>_xlfn.IFNA(INDEX(TUSSENBEREKENINGEN!H:H, MATCH('Footprint incl maatregelen'!E15, TUSSENBEREKENINGEN!A:A, 0)),0)</f>
        <v>0</v>
      </c>
      <c r="T15" s="120" cm="1">
        <f t="array" ref="T15">_xlfn.IFNA(INDEX('CO2 referentie footprint'!E:E, MATCH(1, (('CO2 referentie footprint'!A:A='Footprint incl maatregelen'!A15)*('CO2 referentie footprint'!C:C='Footprint incl maatregelen'!B15)*('CO2 referentie footprint'!D:D='Footprint incl maatregelen'!C15)), 0)),0)</f>
        <v>0</v>
      </c>
      <c r="U15" s="119">
        <f>_xlfn.IFNA(IF(G15 = "", T15 + (T15 * F15), T15 + (T15 * (F15 + G15)))*(1-'Materieel en Transport'!$I$40),0)</f>
        <v>0</v>
      </c>
      <c r="V15" s="119">
        <f>_xlfn.IFNA(IF(I15="", T15+(T15*H15), T15+(T15*(H15+I15)))*(1-'Materieel en Transport'!$J$40),0)</f>
        <v>0</v>
      </c>
      <c r="W15" s="119">
        <f>_xlfn.IFNA(IF(K15="",T15+(T15*J15),T15+(T15*(J15+K15)))*(1-'Materieel en Transport'!$K$40),0)</f>
        <v>0</v>
      </c>
      <c r="X15" s="119">
        <f>_xlfn.IFNA(IF(M15="",T15+(T15*L15),T15+(T15*(L15+M15)))*(1-'Materieel en Transport'!$L$40),0)</f>
        <v>0</v>
      </c>
      <c r="Y15" s="119">
        <f>_xlfn.IFNA(IF(O15="",T15+(T15*N15),T15+(T15*(N15+O15)))*(1-'Materieel en Transport'!$M$40),0)</f>
        <v>0</v>
      </c>
      <c r="Z15" s="119">
        <f>_xlfn.IFNA(IF(Q15="",T15+(T15*P15),T15+(T15*(P15+Q15)))*(1-'Materieel en Transport'!$N$40),0)</f>
        <v>0</v>
      </c>
      <c r="AA15" s="119">
        <f>_xlfn.IFNA(IF(S15="",T15+(T15*R15),T15+(T15*(R15+S15)))*(1-'Materieel en Transport'!$O$40),0)</f>
        <v>0</v>
      </c>
    </row>
    <row r="16" spans="1:27" x14ac:dyDescent="0.35">
      <c r="A16" s="125" t="s">
        <v>53</v>
      </c>
      <c r="B16" s="128" t="s">
        <v>63</v>
      </c>
      <c r="C16" s="128" t="s">
        <v>55</v>
      </c>
      <c r="D16" s="128" t="s">
        <v>36</v>
      </c>
      <c r="E16" s="131"/>
      <c r="F16" s="137">
        <f>_xlfn.IFNA(INDEX(TUSSENBEREKENINGEN!B:B, MATCH('Footprint incl maatregelen'!D16, TUSSENBEREKENINGEN!A:A, 0)),0)</f>
        <v>0</v>
      </c>
      <c r="G16" s="33">
        <f>_xlfn.IFNA(INDEX(TUSSENBEREKENINGEN!B:B, MATCH('Footprint incl maatregelen'!E16, TUSSENBEREKENINGEN!A:A, 0)),0)</f>
        <v>0</v>
      </c>
      <c r="H16" s="134">
        <f>_xlfn.IFNA(INDEX(TUSSENBEREKENINGEN!C:C, MATCH('Footprint incl maatregelen'!D16, TUSSENBEREKENINGEN!A:A, 0)),0)</f>
        <v>0</v>
      </c>
      <c r="I16" s="33">
        <f>_xlfn.IFNA(INDEX(TUSSENBEREKENINGEN!C:C, MATCH('Footprint incl maatregelen'!E16, TUSSENBEREKENINGEN!A:A, 0)),0)</f>
        <v>0</v>
      </c>
      <c r="J16" s="134">
        <f>_xlfn.IFNA(INDEX(TUSSENBEREKENINGEN!D:D, MATCH('Footprint incl maatregelen'!D16, TUSSENBEREKENINGEN!A:A, 0)),0)</f>
        <v>0</v>
      </c>
      <c r="K16" s="33">
        <f>_xlfn.IFNA(INDEX(TUSSENBEREKENINGEN!D:D, MATCH('Footprint incl maatregelen'!E16, TUSSENBEREKENINGEN!A:A, 0)),0)</f>
        <v>0</v>
      </c>
      <c r="L16" s="134">
        <f>_xlfn.IFNA(INDEX(TUSSENBEREKENINGEN!E:E, MATCH('Footprint incl maatregelen'!D16, TUSSENBEREKENINGEN!A:A, 0)),0)</f>
        <v>0</v>
      </c>
      <c r="M16" s="33">
        <f>_xlfn.IFNA(INDEX(TUSSENBEREKENINGEN!E:E, MATCH('Footprint incl maatregelen'!E16, TUSSENBEREKENINGEN!A:A, 0)),0)</f>
        <v>0</v>
      </c>
      <c r="N16" s="134">
        <f>_xlfn.IFNA(INDEX(TUSSENBEREKENINGEN!F:F, MATCH('Footprint incl maatregelen'!D16, TUSSENBEREKENINGEN!A:A, 0)),0)</f>
        <v>0</v>
      </c>
      <c r="O16" s="33">
        <f>_xlfn.IFNA(INDEX(TUSSENBEREKENINGEN!F:F, MATCH('Footprint incl maatregelen'!E16, TUSSENBEREKENINGEN!A:A, 0)),0)</f>
        <v>0</v>
      </c>
      <c r="P16" s="134">
        <f>_xlfn.IFNA(INDEX(TUSSENBEREKENINGEN!G:G, MATCH('Footprint incl maatregelen'!D16, TUSSENBEREKENINGEN!A:A, 0)),0)</f>
        <v>0</v>
      </c>
      <c r="Q16" s="33">
        <f>_xlfn.IFNA(INDEX(TUSSENBEREKENINGEN!G:G, MATCH('Footprint incl maatregelen'!E16, TUSSENBEREKENINGEN!A:A, 0)),0)</f>
        <v>0</v>
      </c>
      <c r="R16" s="134">
        <f>_xlfn.IFNA(INDEX(TUSSENBEREKENINGEN!H:H, MATCH('Footprint incl maatregelen'!D16, TUSSENBEREKENINGEN!A:A, 0)),0)</f>
        <v>0</v>
      </c>
      <c r="S16" s="33">
        <f>_xlfn.IFNA(INDEX(TUSSENBEREKENINGEN!H:H, MATCH('Footprint incl maatregelen'!E16, TUSSENBEREKENINGEN!A:A, 0)),0)</f>
        <v>0</v>
      </c>
      <c r="T16" s="120" cm="1">
        <f t="array" ref="T16">_xlfn.IFNA(INDEX('CO2 referentie footprint'!E:E, MATCH(1, (('CO2 referentie footprint'!A:A='Footprint incl maatregelen'!A16)*('CO2 referentie footprint'!C:C='Footprint incl maatregelen'!B16)*('CO2 referentie footprint'!D:D='Footprint incl maatregelen'!C16)), 0)),0)</f>
        <v>0</v>
      </c>
      <c r="U16" s="119">
        <f>_xlfn.IFNA(IF(G16 = "", T16 + (T16 * F16), T16 + (T16 * (F16 + G16)))*(1-'Materieel en Transport'!$I$40),0)</f>
        <v>0</v>
      </c>
      <c r="V16" s="119">
        <f>_xlfn.IFNA(IF(I16="", T16+(T16*H16), T16+(T16*(H16+I16)))*(1-'Materieel en Transport'!$J$40),0)</f>
        <v>0</v>
      </c>
      <c r="W16" s="119">
        <f>_xlfn.IFNA(IF(K16="",T16+(T16*J16),T16+(T16*(J16+K16)))*(1-'Materieel en Transport'!$K$40),0)</f>
        <v>0</v>
      </c>
      <c r="X16" s="119">
        <f>_xlfn.IFNA(IF(M16="",T16+(T16*L16),T16+(T16*(L16+M16)))*(1-'Materieel en Transport'!$L$40),0)</f>
        <v>0</v>
      </c>
      <c r="Y16" s="119">
        <f>_xlfn.IFNA(IF(O16="",T16+(T16*N16),T16+(T16*(N16+O16)))*(1-'Materieel en Transport'!$M$40),0)</f>
        <v>0</v>
      </c>
      <c r="Z16" s="119">
        <f>_xlfn.IFNA(IF(Q16="",T16+(T16*P16),T16+(T16*(P16+Q16)))*(1-'Materieel en Transport'!$N$40),0)</f>
        <v>0</v>
      </c>
      <c r="AA16" s="119">
        <f>_xlfn.IFNA(IF(S16="",T16+(T16*R16),T16+(T16*(R16+S16)))*(1-'Materieel en Transport'!$O$40),0)</f>
        <v>0</v>
      </c>
    </row>
    <row r="17" spans="1:27" x14ac:dyDescent="0.35">
      <c r="A17" s="125" t="s">
        <v>53</v>
      </c>
      <c r="B17" s="128" t="s">
        <v>63</v>
      </c>
      <c r="C17" s="128" t="s">
        <v>56</v>
      </c>
      <c r="D17" s="128" t="s">
        <v>38</v>
      </c>
      <c r="E17" s="131"/>
      <c r="F17" s="137">
        <f>_xlfn.IFNA(INDEX(TUSSENBEREKENINGEN!B:B, MATCH('Footprint incl maatregelen'!D17, TUSSENBEREKENINGEN!A:A, 0)),0)</f>
        <v>0</v>
      </c>
      <c r="G17" s="33">
        <f>_xlfn.IFNA(INDEX(TUSSENBEREKENINGEN!B:B, MATCH('Footprint incl maatregelen'!E17, TUSSENBEREKENINGEN!A:A, 0)),0)</f>
        <v>0</v>
      </c>
      <c r="H17" s="134">
        <f>_xlfn.IFNA(INDEX(TUSSENBEREKENINGEN!C:C, MATCH('Footprint incl maatregelen'!D17, TUSSENBEREKENINGEN!A:A, 0)),0)</f>
        <v>0</v>
      </c>
      <c r="I17" s="33">
        <f>_xlfn.IFNA(INDEX(TUSSENBEREKENINGEN!C:C, MATCH('Footprint incl maatregelen'!E17, TUSSENBEREKENINGEN!A:A, 0)),0)</f>
        <v>0</v>
      </c>
      <c r="J17" s="134">
        <f>_xlfn.IFNA(INDEX(TUSSENBEREKENINGEN!D:D, MATCH('Footprint incl maatregelen'!D17, TUSSENBEREKENINGEN!A:A, 0)),0)</f>
        <v>0</v>
      </c>
      <c r="K17" s="33">
        <f>_xlfn.IFNA(INDEX(TUSSENBEREKENINGEN!D:D, MATCH('Footprint incl maatregelen'!E17, TUSSENBEREKENINGEN!A:A, 0)),0)</f>
        <v>0</v>
      </c>
      <c r="L17" s="134">
        <f>_xlfn.IFNA(INDEX(TUSSENBEREKENINGEN!E:E, MATCH('Footprint incl maatregelen'!D17, TUSSENBEREKENINGEN!A:A, 0)),0)</f>
        <v>0</v>
      </c>
      <c r="M17" s="33">
        <f>_xlfn.IFNA(INDEX(TUSSENBEREKENINGEN!E:E, MATCH('Footprint incl maatregelen'!E17, TUSSENBEREKENINGEN!A:A, 0)),0)</f>
        <v>0</v>
      </c>
      <c r="N17" s="134">
        <f>_xlfn.IFNA(INDEX(TUSSENBEREKENINGEN!F:F, MATCH('Footprint incl maatregelen'!D17, TUSSENBEREKENINGEN!A:A, 0)),0)</f>
        <v>0</v>
      </c>
      <c r="O17" s="33">
        <f>_xlfn.IFNA(INDEX(TUSSENBEREKENINGEN!F:F, MATCH('Footprint incl maatregelen'!E17, TUSSENBEREKENINGEN!A:A, 0)),0)</f>
        <v>0</v>
      </c>
      <c r="P17" s="134">
        <f>_xlfn.IFNA(INDEX(TUSSENBEREKENINGEN!G:G, MATCH('Footprint incl maatregelen'!D17, TUSSENBEREKENINGEN!A:A, 0)),0)</f>
        <v>0</v>
      </c>
      <c r="Q17" s="33">
        <f>_xlfn.IFNA(INDEX(TUSSENBEREKENINGEN!G:G, MATCH('Footprint incl maatregelen'!E17, TUSSENBEREKENINGEN!A:A, 0)),0)</f>
        <v>0</v>
      </c>
      <c r="R17" s="134">
        <f>_xlfn.IFNA(INDEX(TUSSENBEREKENINGEN!H:H, MATCH('Footprint incl maatregelen'!D17, TUSSENBEREKENINGEN!A:A, 0)),0)</f>
        <v>0</v>
      </c>
      <c r="S17" s="33">
        <f>_xlfn.IFNA(INDEX(TUSSENBEREKENINGEN!H:H, MATCH('Footprint incl maatregelen'!E17, TUSSENBEREKENINGEN!A:A, 0)),0)</f>
        <v>0</v>
      </c>
      <c r="T17" s="120" cm="1">
        <f t="array" ref="T17">_xlfn.IFNA(INDEX('CO2 referentie footprint'!E:E, MATCH(1, (('CO2 referentie footprint'!A:A='Footprint incl maatregelen'!A17)*('CO2 referentie footprint'!C:C='Footprint incl maatregelen'!B17)*('CO2 referentie footprint'!D:D='Footprint incl maatregelen'!C17)), 0)),0)</f>
        <v>0</v>
      </c>
      <c r="U17" s="119">
        <f>_xlfn.IFNA(IF(G17 = "", T17 + (T17 * F17), T17 + (T17 * (F17 + G17)))*(1-'Materieel en Transport'!$I$40),0)</f>
        <v>0</v>
      </c>
      <c r="V17" s="119">
        <f>_xlfn.IFNA(IF(I17="", T17+(T17*H17), T17+(T17*(H17+I17)))*(1-'Materieel en Transport'!$J$40),0)</f>
        <v>0</v>
      </c>
      <c r="W17" s="119">
        <f>_xlfn.IFNA(IF(K17="",T17+(T17*J17),T17+(T17*(J17+K17)))*(1-'Materieel en Transport'!$K$40),0)</f>
        <v>0</v>
      </c>
      <c r="X17" s="119">
        <f>_xlfn.IFNA(IF(M17="",T17+(T17*L17),T17+(T17*(L17+M17)))*(1-'Materieel en Transport'!$L$40),0)</f>
        <v>0</v>
      </c>
      <c r="Y17" s="119">
        <f>_xlfn.IFNA(IF(O17="",T17+(T17*N17),T17+(T17*(N17+O17)))*(1-'Materieel en Transport'!$M$40),0)</f>
        <v>0</v>
      </c>
      <c r="Z17" s="119">
        <f>_xlfn.IFNA(IF(Q17="",T17+(T17*P17),T17+(T17*(P17+Q17)))*(1-'Materieel en Transport'!$N$40),0)</f>
        <v>0</v>
      </c>
      <c r="AA17" s="119">
        <f>_xlfn.IFNA(IF(S17="",T17+(T17*R17),T17+(T17*(R17+S17)))*(1-'Materieel en Transport'!$O$40),0)</f>
        <v>0</v>
      </c>
    </row>
    <row r="18" spans="1:27" x14ac:dyDescent="0.35">
      <c r="A18" s="125" t="s">
        <v>53</v>
      </c>
      <c r="B18" s="128" t="s">
        <v>63</v>
      </c>
      <c r="C18" s="128" t="s">
        <v>57</v>
      </c>
      <c r="D18" s="128" t="s">
        <v>38</v>
      </c>
      <c r="E18" s="131"/>
      <c r="F18" s="137">
        <f>_xlfn.IFNA(INDEX(TUSSENBEREKENINGEN!B:B, MATCH('Footprint incl maatregelen'!D18, TUSSENBEREKENINGEN!A:A, 0)),0)</f>
        <v>0</v>
      </c>
      <c r="G18" s="33">
        <f>_xlfn.IFNA(INDEX(TUSSENBEREKENINGEN!B:B, MATCH('Footprint incl maatregelen'!E18, TUSSENBEREKENINGEN!A:A, 0)),0)</f>
        <v>0</v>
      </c>
      <c r="H18" s="134">
        <f>_xlfn.IFNA(INDEX(TUSSENBEREKENINGEN!C:C, MATCH('Footprint incl maatregelen'!D18, TUSSENBEREKENINGEN!A:A, 0)),0)</f>
        <v>0</v>
      </c>
      <c r="I18" s="33">
        <f>_xlfn.IFNA(INDEX(TUSSENBEREKENINGEN!C:C, MATCH('Footprint incl maatregelen'!E18, TUSSENBEREKENINGEN!A:A, 0)),0)</f>
        <v>0</v>
      </c>
      <c r="J18" s="134">
        <f>_xlfn.IFNA(INDEX(TUSSENBEREKENINGEN!D:D, MATCH('Footprint incl maatregelen'!D18, TUSSENBEREKENINGEN!A:A, 0)),0)</f>
        <v>0</v>
      </c>
      <c r="K18" s="33">
        <f>_xlfn.IFNA(INDEX(TUSSENBEREKENINGEN!D:D, MATCH('Footprint incl maatregelen'!E18, TUSSENBEREKENINGEN!A:A, 0)),0)</f>
        <v>0</v>
      </c>
      <c r="L18" s="134">
        <f>_xlfn.IFNA(INDEX(TUSSENBEREKENINGEN!E:E, MATCH('Footprint incl maatregelen'!D18, TUSSENBEREKENINGEN!A:A, 0)),0)</f>
        <v>0</v>
      </c>
      <c r="M18" s="33">
        <f>_xlfn.IFNA(INDEX(TUSSENBEREKENINGEN!E:E, MATCH('Footprint incl maatregelen'!E18, TUSSENBEREKENINGEN!A:A, 0)),0)</f>
        <v>0</v>
      </c>
      <c r="N18" s="134">
        <f>_xlfn.IFNA(INDEX(TUSSENBEREKENINGEN!F:F, MATCH('Footprint incl maatregelen'!D18, TUSSENBEREKENINGEN!A:A, 0)),0)</f>
        <v>0</v>
      </c>
      <c r="O18" s="33">
        <f>_xlfn.IFNA(INDEX(TUSSENBEREKENINGEN!F:F, MATCH('Footprint incl maatregelen'!E18, TUSSENBEREKENINGEN!A:A, 0)),0)</f>
        <v>0</v>
      </c>
      <c r="P18" s="134">
        <f>_xlfn.IFNA(INDEX(TUSSENBEREKENINGEN!G:G, MATCH('Footprint incl maatregelen'!D18, TUSSENBEREKENINGEN!A:A, 0)),0)</f>
        <v>0</v>
      </c>
      <c r="Q18" s="33">
        <f>_xlfn.IFNA(INDEX(TUSSENBEREKENINGEN!G:G, MATCH('Footprint incl maatregelen'!E18, TUSSENBEREKENINGEN!A:A, 0)),0)</f>
        <v>0</v>
      </c>
      <c r="R18" s="134">
        <f>_xlfn.IFNA(INDEX(TUSSENBEREKENINGEN!H:H, MATCH('Footprint incl maatregelen'!D18, TUSSENBEREKENINGEN!A:A, 0)),0)</f>
        <v>0</v>
      </c>
      <c r="S18" s="33">
        <f>_xlfn.IFNA(INDEX(TUSSENBEREKENINGEN!H:H, MATCH('Footprint incl maatregelen'!E18, TUSSENBEREKENINGEN!A:A, 0)),0)</f>
        <v>0</v>
      </c>
      <c r="T18" s="120" cm="1">
        <f t="array" ref="T18">_xlfn.IFNA(INDEX('CO2 referentie footprint'!E:E, MATCH(1, (('CO2 referentie footprint'!A:A='Footprint incl maatregelen'!A18)*('CO2 referentie footprint'!C:C='Footprint incl maatregelen'!B18)*('CO2 referentie footprint'!D:D='Footprint incl maatregelen'!C18)), 0)),0)</f>
        <v>0</v>
      </c>
      <c r="U18" s="119">
        <f>_xlfn.IFNA(IF(G18 = "", T18 + (T18 * F18), T18 + (T18 * (F18 + G18)))*(1-'Materieel en Transport'!$I$40),0)</f>
        <v>0</v>
      </c>
      <c r="V18" s="119">
        <f>_xlfn.IFNA(IF(I18="", T18+(T18*H18), T18+(T18*(H18+I18)))*(1-'Materieel en Transport'!$J$40),0)</f>
        <v>0</v>
      </c>
      <c r="W18" s="119">
        <f>_xlfn.IFNA(IF(K18="",T18+(T18*J18),T18+(T18*(J18+K18)))*(1-'Materieel en Transport'!$K$40),0)</f>
        <v>0</v>
      </c>
      <c r="X18" s="119">
        <f>_xlfn.IFNA(IF(M18="",T18+(T18*L18),T18+(T18*(L18+M18)))*(1-'Materieel en Transport'!$L$40),0)</f>
        <v>0</v>
      </c>
      <c r="Y18" s="119">
        <f>_xlfn.IFNA(IF(O18="",T18+(T18*N18),T18+(T18*(N18+O18)))*(1-'Materieel en Transport'!$M$40),0)</f>
        <v>0</v>
      </c>
      <c r="Z18" s="119">
        <f>_xlfn.IFNA(IF(Q18="",T18+(T18*P18),T18+(T18*(P18+Q18)))*(1-'Materieel en Transport'!$N$40),0)</f>
        <v>0</v>
      </c>
      <c r="AA18" s="119">
        <f>_xlfn.IFNA(IF(S18="",T18+(T18*R18),T18+(T18*(R18+S18)))*(1-'Materieel en Transport'!$O$40),0)</f>
        <v>0</v>
      </c>
    </row>
    <row r="19" spans="1:27" x14ac:dyDescent="0.35">
      <c r="A19" s="125" t="s">
        <v>53</v>
      </c>
      <c r="B19" s="128" t="s">
        <v>63</v>
      </c>
      <c r="C19" s="128" t="s">
        <v>58</v>
      </c>
      <c r="D19" s="128" t="s">
        <v>59</v>
      </c>
      <c r="E19" s="131"/>
      <c r="F19" s="137">
        <f>_xlfn.IFNA(INDEX(TUSSENBEREKENINGEN!B:B, MATCH('Footprint incl maatregelen'!D19, TUSSENBEREKENINGEN!A:A, 0)),0)</f>
        <v>0</v>
      </c>
      <c r="G19" s="33">
        <f>_xlfn.IFNA(INDEX(TUSSENBEREKENINGEN!B:B, MATCH('Footprint incl maatregelen'!E19, TUSSENBEREKENINGEN!A:A, 0)),0)</f>
        <v>0</v>
      </c>
      <c r="H19" s="134">
        <f>_xlfn.IFNA(INDEX(TUSSENBEREKENINGEN!C:C, MATCH('Footprint incl maatregelen'!D19, TUSSENBEREKENINGEN!A:A, 0)),0)</f>
        <v>0</v>
      </c>
      <c r="I19" s="33">
        <f>_xlfn.IFNA(INDEX(TUSSENBEREKENINGEN!C:C, MATCH('Footprint incl maatregelen'!E19, TUSSENBEREKENINGEN!A:A, 0)),0)</f>
        <v>0</v>
      </c>
      <c r="J19" s="134">
        <f>_xlfn.IFNA(INDEX(TUSSENBEREKENINGEN!D:D, MATCH('Footprint incl maatregelen'!D19, TUSSENBEREKENINGEN!A:A, 0)),0)</f>
        <v>0</v>
      </c>
      <c r="K19" s="33">
        <f>_xlfn.IFNA(INDEX(TUSSENBEREKENINGEN!D:D, MATCH('Footprint incl maatregelen'!E19, TUSSENBEREKENINGEN!A:A, 0)),0)</f>
        <v>0</v>
      </c>
      <c r="L19" s="134">
        <f>_xlfn.IFNA(INDEX(TUSSENBEREKENINGEN!E:E, MATCH('Footprint incl maatregelen'!D19, TUSSENBEREKENINGEN!A:A, 0)),0)</f>
        <v>0</v>
      </c>
      <c r="M19" s="33">
        <f>_xlfn.IFNA(INDEX(TUSSENBEREKENINGEN!E:E, MATCH('Footprint incl maatregelen'!E19, TUSSENBEREKENINGEN!A:A, 0)),0)</f>
        <v>0</v>
      </c>
      <c r="N19" s="134">
        <f>_xlfn.IFNA(INDEX(TUSSENBEREKENINGEN!F:F, MATCH('Footprint incl maatregelen'!D19, TUSSENBEREKENINGEN!A:A, 0)),0)</f>
        <v>0</v>
      </c>
      <c r="O19" s="33">
        <f>_xlfn.IFNA(INDEX(TUSSENBEREKENINGEN!F:F, MATCH('Footprint incl maatregelen'!E19, TUSSENBEREKENINGEN!A:A, 0)),0)</f>
        <v>0</v>
      </c>
      <c r="P19" s="134">
        <f>_xlfn.IFNA(INDEX(TUSSENBEREKENINGEN!G:G, MATCH('Footprint incl maatregelen'!D19, TUSSENBEREKENINGEN!A:A, 0)),0)</f>
        <v>0</v>
      </c>
      <c r="Q19" s="33">
        <f>_xlfn.IFNA(INDEX(TUSSENBEREKENINGEN!G:G, MATCH('Footprint incl maatregelen'!E19, TUSSENBEREKENINGEN!A:A, 0)),0)</f>
        <v>0</v>
      </c>
      <c r="R19" s="134">
        <f>_xlfn.IFNA(INDEX(TUSSENBEREKENINGEN!H:H, MATCH('Footprint incl maatregelen'!D19, TUSSENBEREKENINGEN!A:A, 0)),0)</f>
        <v>0</v>
      </c>
      <c r="S19" s="33">
        <f>_xlfn.IFNA(INDEX(TUSSENBEREKENINGEN!H:H, MATCH('Footprint incl maatregelen'!E19, TUSSENBEREKENINGEN!A:A, 0)),0)</f>
        <v>0</v>
      </c>
      <c r="T19" s="120" cm="1">
        <f t="array" ref="T19">_xlfn.IFNA(INDEX('CO2 referentie footprint'!E:E, MATCH(1, (('CO2 referentie footprint'!A:A='Footprint incl maatregelen'!A19)*('CO2 referentie footprint'!C:C='Footprint incl maatregelen'!B19)*('CO2 referentie footprint'!D:D='Footprint incl maatregelen'!C19)), 0)),0)</f>
        <v>0</v>
      </c>
      <c r="U19" s="119">
        <f>_xlfn.IFNA(IF(G19 = "", T19 + (T19 * F19), T19 + (T19 * (F19 + G19)))*(1-'Materieel en Transport'!$I$40),0)</f>
        <v>0</v>
      </c>
      <c r="V19" s="119">
        <f>_xlfn.IFNA(IF(I19="", T19+(T19*H19), T19+(T19*(H19+I19)))*(1-'Materieel en Transport'!$J$40),0)</f>
        <v>0</v>
      </c>
      <c r="W19" s="119">
        <f>_xlfn.IFNA(IF(K19="",T19+(T19*J19),T19+(T19*(J19+K19)))*(1-'Materieel en Transport'!$K$40),0)</f>
        <v>0</v>
      </c>
      <c r="X19" s="119">
        <f>_xlfn.IFNA(IF(M19="",T19+(T19*L19),T19+(T19*(L19+M19)))*(1-'Materieel en Transport'!$L$40),0)</f>
        <v>0</v>
      </c>
      <c r="Y19" s="119">
        <f>_xlfn.IFNA(IF(O19="",T19+(T19*N19),T19+(T19*(N19+O19)))*(1-'Materieel en Transport'!$M$40),0)</f>
        <v>0</v>
      </c>
      <c r="Z19" s="119">
        <f>_xlfn.IFNA(IF(Q19="",T19+(T19*P19),T19+(T19*(P19+Q19)))*(1-'Materieel en Transport'!$N$40),0)</f>
        <v>0</v>
      </c>
      <c r="AA19" s="119">
        <f>_xlfn.IFNA(IF(S19="",T19+(T19*R19),T19+(T19*(R19+S19)))*(1-'Materieel en Transport'!$O$40),0)</f>
        <v>0</v>
      </c>
    </row>
    <row r="20" spans="1:27" x14ac:dyDescent="0.35">
      <c r="A20" s="125" t="s">
        <v>53</v>
      </c>
      <c r="B20" s="128" t="s">
        <v>63</v>
      </c>
      <c r="C20" s="128" t="s">
        <v>60</v>
      </c>
      <c r="D20" s="128" t="s">
        <v>38</v>
      </c>
      <c r="E20" s="131"/>
      <c r="F20" s="137">
        <f>_xlfn.IFNA(INDEX(TUSSENBEREKENINGEN!B:B, MATCH('Footprint incl maatregelen'!D20, TUSSENBEREKENINGEN!A:A, 0)),0)</f>
        <v>0</v>
      </c>
      <c r="G20" s="33">
        <f>_xlfn.IFNA(INDEX(TUSSENBEREKENINGEN!B:B, MATCH('Footprint incl maatregelen'!E20, TUSSENBEREKENINGEN!A:A, 0)),0)</f>
        <v>0</v>
      </c>
      <c r="H20" s="134">
        <f>_xlfn.IFNA(INDEX(TUSSENBEREKENINGEN!C:C, MATCH('Footprint incl maatregelen'!D20, TUSSENBEREKENINGEN!A:A, 0)),0)</f>
        <v>0</v>
      </c>
      <c r="I20" s="33">
        <f>_xlfn.IFNA(INDEX(TUSSENBEREKENINGEN!C:C, MATCH('Footprint incl maatregelen'!E20, TUSSENBEREKENINGEN!A:A, 0)),0)</f>
        <v>0</v>
      </c>
      <c r="J20" s="134">
        <f>_xlfn.IFNA(INDEX(TUSSENBEREKENINGEN!D:D, MATCH('Footprint incl maatregelen'!D20, TUSSENBEREKENINGEN!A:A, 0)),0)</f>
        <v>0</v>
      </c>
      <c r="K20" s="33">
        <f>_xlfn.IFNA(INDEX(TUSSENBEREKENINGEN!D:D, MATCH('Footprint incl maatregelen'!E20, TUSSENBEREKENINGEN!A:A, 0)),0)</f>
        <v>0</v>
      </c>
      <c r="L20" s="134">
        <f>_xlfn.IFNA(INDEX(TUSSENBEREKENINGEN!E:E, MATCH('Footprint incl maatregelen'!D20, TUSSENBEREKENINGEN!A:A, 0)),0)</f>
        <v>0</v>
      </c>
      <c r="M20" s="33">
        <f>_xlfn.IFNA(INDEX(TUSSENBEREKENINGEN!E:E, MATCH('Footprint incl maatregelen'!E20, TUSSENBEREKENINGEN!A:A, 0)),0)</f>
        <v>0</v>
      </c>
      <c r="N20" s="134">
        <f>_xlfn.IFNA(INDEX(TUSSENBEREKENINGEN!F:F, MATCH('Footprint incl maatregelen'!D20, TUSSENBEREKENINGEN!A:A, 0)),0)</f>
        <v>0</v>
      </c>
      <c r="O20" s="33">
        <f>_xlfn.IFNA(INDEX(TUSSENBEREKENINGEN!F:F, MATCH('Footprint incl maatregelen'!E20, TUSSENBEREKENINGEN!A:A, 0)),0)</f>
        <v>0</v>
      </c>
      <c r="P20" s="134">
        <f>_xlfn.IFNA(INDEX(TUSSENBEREKENINGEN!G:G, MATCH('Footprint incl maatregelen'!D20, TUSSENBEREKENINGEN!A:A, 0)),0)</f>
        <v>0</v>
      </c>
      <c r="Q20" s="33">
        <f>_xlfn.IFNA(INDEX(TUSSENBEREKENINGEN!G:G, MATCH('Footprint incl maatregelen'!E20, TUSSENBEREKENINGEN!A:A, 0)),0)</f>
        <v>0</v>
      </c>
      <c r="R20" s="134">
        <f>_xlfn.IFNA(INDEX(TUSSENBEREKENINGEN!H:H, MATCH('Footprint incl maatregelen'!D20, TUSSENBEREKENINGEN!A:A, 0)),0)</f>
        <v>0</v>
      </c>
      <c r="S20" s="33">
        <f>_xlfn.IFNA(INDEX(TUSSENBEREKENINGEN!H:H, MATCH('Footprint incl maatregelen'!E20, TUSSENBEREKENINGEN!A:A, 0)),0)</f>
        <v>0</v>
      </c>
      <c r="T20" s="120" cm="1">
        <f t="array" ref="T20">_xlfn.IFNA(INDEX('CO2 referentie footprint'!E:E, MATCH(1, (('CO2 referentie footprint'!A:A='Footprint incl maatregelen'!A20)*('CO2 referentie footprint'!C:C='Footprint incl maatregelen'!B20)*('CO2 referentie footprint'!D:D='Footprint incl maatregelen'!C20)), 0)),0)</f>
        <v>0</v>
      </c>
      <c r="U20" s="119">
        <f>_xlfn.IFNA(IF(G20 = "", T20 + (T20 * F20), T20 + (T20 * (F20 + G20)))*(1-'Materieel en Transport'!$I$40),0)</f>
        <v>0</v>
      </c>
      <c r="V20" s="119">
        <f>_xlfn.IFNA(IF(I20="", T20+(T20*H20), T20+(T20*(H20+I20)))*(1-'Materieel en Transport'!$J$40),0)</f>
        <v>0</v>
      </c>
      <c r="W20" s="119">
        <f>_xlfn.IFNA(IF(K20="",T20+(T20*J20),T20+(T20*(J20+K20)))*(1-'Materieel en Transport'!$K$40),0)</f>
        <v>0</v>
      </c>
      <c r="X20" s="119">
        <f>_xlfn.IFNA(IF(M20="",T20+(T20*L20),T20+(T20*(L20+M20)))*(1-'Materieel en Transport'!$L$40),0)</f>
        <v>0</v>
      </c>
      <c r="Y20" s="119">
        <f>_xlfn.IFNA(IF(O20="",T20+(T20*N20),T20+(T20*(N20+O20)))*(1-'Materieel en Transport'!$M$40),0)</f>
        <v>0</v>
      </c>
      <c r="Z20" s="119">
        <f>_xlfn.IFNA(IF(Q20="",T20+(T20*P20),T20+(T20*(P20+Q20)))*(1-'Materieel en Transport'!$N$40),0)</f>
        <v>0</v>
      </c>
      <c r="AA20" s="119">
        <f>_xlfn.IFNA(IF(S20="",T20+(T20*R20),T20+(T20*(R20+S20)))*(1-'Materieel en Transport'!$O$40),0)</f>
        <v>0</v>
      </c>
    </row>
    <row r="21" spans="1:27" x14ac:dyDescent="0.35">
      <c r="A21" s="125" t="s">
        <v>53</v>
      </c>
      <c r="B21" s="128" t="s">
        <v>63</v>
      </c>
      <c r="C21" s="128" t="s">
        <v>61</v>
      </c>
      <c r="D21" s="128" t="s">
        <v>38</v>
      </c>
      <c r="E21" s="131"/>
      <c r="F21" s="137">
        <f>_xlfn.IFNA(INDEX(TUSSENBEREKENINGEN!B:B, MATCH('Footprint incl maatregelen'!D21, TUSSENBEREKENINGEN!A:A, 0)),0)</f>
        <v>0</v>
      </c>
      <c r="G21" s="33">
        <f>_xlfn.IFNA(INDEX(TUSSENBEREKENINGEN!B:B, MATCH('Footprint incl maatregelen'!E21, TUSSENBEREKENINGEN!A:A, 0)),0)</f>
        <v>0</v>
      </c>
      <c r="H21" s="134">
        <f>_xlfn.IFNA(INDEX(TUSSENBEREKENINGEN!C:C, MATCH('Footprint incl maatregelen'!D21, TUSSENBEREKENINGEN!A:A, 0)),0)</f>
        <v>0</v>
      </c>
      <c r="I21" s="33">
        <f>_xlfn.IFNA(INDEX(TUSSENBEREKENINGEN!C:C, MATCH('Footprint incl maatregelen'!E21, TUSSENBEREKENINGEN!A:A, 0)),0)</f>
        <v>0</v>
      </c>
      <c r="J21" s="134">
        <f>_xlfn.IFNA(INDEX(TUSSENBEREKENINGEN!D:D, MATCH('Footprint incl maatregelen'!D21, TUSSENBEREKENINGEN!A:A, 0)),0)</f>
        <v>0</v>
      </c>
      <c r="K21" s="33">
        <f>_xlfn.IFNA(INDEX(TUSSENBEREKENINGEN!D:D, MATCH('Footprint incl maatregelen'!E21, TUSSENBEREKENINGEN!A:A, 0)),0)</f>
        <v>0</v>
      </c>
      <c r="L21" s="134">
        <f>_xlfn.IFNA(INDEX(TUSSENBEREKENINGEN!E:E, MATCH('Footprint incl maatregelen'!D21, TUSSENBEREKENINGEN!A:A, 0)),0)</f>
        <v>0</v>
      </c>
      <c r="M21" s="33">
        <f>_xlfn.IFNA(INDEX(TUSSENBEREKENINGEN!E:E, MATCH('Footprint incl maatregelen'!E21, TUSSENBEREKENINGEN!A:A, 0)),0)</f>
        <v>0</v>
      </c>
      <c r="N21" s="134">
        <f>_xlfn.IFNA(INDEX(TUSSENBEREKENINGEN!F:F, MATCH('Footprint incl maatregelen'!D21, TUSSENBEREKENINGEN!A:A, 0)),0)</f>
        <v>0</v>
      </c>
      <c r="O21" s="33">
        <f>_xlfn.IFNA(INDEX(TUSSENBEREKENINGEN!F:F, MATCH('Footprint incl maatregelen'!E21, TUSSENBEREKENINGEN!A:A, 0)),0)</f>
        <v>0</v>
      </c>
      <c r="P21" s="134">
        <f>_xlfn.IFNA(INDEX(TUSSENBEREKENINGEN!G:G, MATCH('Footprint incl maatregelen'!D21, TUSSENBEREKENINGEN!A:A, 0)),0)</f>
        <v>0</v>
      </c>
      <c r="Q21" s="33">
        <f>_xlfn.IFNA(INDEX(TUSSENBEREKENINGEN!G:G, MATCH('Footprint incl maatregelen'!E21, TUSSENBEREKENINGEN!A:A, 0)),0)</f>
        <v>0</v>
      </c>
      <c r="R21" s="134">
        <f>_xlfn.IFNA(INDEX(TUSSENBEREKENINGEN!H:H, MATCH('Footprint incl maatregelen'!D21, TUSSENBEREKENINGEN!A:A, 0)),0)</f>
        <v>0</v>
      </c>
      <c r="S21" s="33">
        <f>_xlfn.IFNA(INDEX(TUSSENBEREKENINGEN!H:H, MATCH('Footprint incl maatregelen'!E21, TUSSENBEREKENINGEN!A:A, 0)),0)</f>
        <v>0</v>
      </c>
      <c r="T21" s="120" cm="1">
        <f t="array" ref="T21">_xlfn.IFNA(INDEX('CO2 referentie footprint'!E:E, MATCH(1, (('CO2 referentie footprint'!A:A='Footprint incl maatregelen'!A21)*('CO2 referentie footprint'!C:C='Footprint incl maatregelen'!B21)*('CO2 referentie footprint'!D:D='Footprint incl maatregelen'!C21)), 0)),0)</f>
        <v>0</v>
      </c>
      <c r="U21" s="119">
        <f>_xlfn.IFNA(IF(G21 = "", T21 + (T21 * F21), T21 + (T21 * (F21 + G21)))*(1-'Materieel en Transport'!$I$40),0)</f>
        <v>0</v>
      </c>
      <c r="V21" s="119">
        <f>_xlfn.IFNA(IF(I21="", T21+(T21*H21), T21+(T21*(H21+I21)))*(1-'Materieel en Transport'!$J$40),0)</f>
        <v>0</v>
      </c>
      <c r="W21" s="119">
        <f>_xlfn.IFNA(IF(K21="",T21+(T21*J21),T21+(T21*(J21+K21)))*(1-'Materieel en Transport'!$K$40),0)</f>
        <v>0</v>
      </c>
      <c r="X21" s="119">
        <f>_xlfn.IFNA(IF(M21="",T21+(T21*L21),T21+(T21*(L21+M21)))*(1-'Materieel en Transport'!$L$40),0)</f>
        <v>0</v>
      </c>
      <c r="Y21" s="119">
        <f>_xlfn.IFNA(IF(O21="",T21+(T21*N21),T21+(T21*(N21+O21)))*(1-'Materieel en Transport'!$M$40),0)</f>
        <v>0</v>
      </c>
      <c r="Z21" s="119">
        <f>_xlfn.IFNA(IF(Q21="",T21+(T21*P21),T21+(T21*(P21+Q21)))*(1-'Materieel en Transport'!$N$40),0)</f>
        <v>0</v>
      </c>
      <c r="AA21" s="119">
        <f>_xlfn.IFNA(IF(S21="",T21+(T21*R21),T21+(T21*(R21+S21)))*(1-'Materieel en Transport'!$O$40),0)</f>
        <v>0</v>
      </c>
    </row>
    <row r="22" spans="1:27" x14ac:dyDescent="0.35">
      <c r="A22" s="125" t="s">
        <v>53</v>
      </c>
      <c r="B22" s="128" t="s">
        <v>64</v>
      </c>
      <c r="C22" s="128" t="s">
        <v>65</v>
      </c>
      <c r="D22" s="128" t="s">
        <v>39</v>
      </c>
      <c r="E22" s="131"/>
      <c r="F22" s="137">
        <f>_xlfn.IFNA(INDEX(TUSSENBEREKENINGEN!B:B, MATCH('Footprint incl maatregelen'!D22, TUSSENBEREKENINGEN!A:A, 0)),0)</f>
        <v>0</v>
      </c>
      <c r="G22" s="33">
        <f>_xlfn.IFNA(INDEX(TUSSENBEREKENINGEN!B:B, MATCH('Footprint incl maatregelen'!E22, TUSSENBEREKENINGEN!A:A, 0)),0)</f>
        <v>0</v>
      </c>
      <c r="H22" s="134">
        <f>_xlfn.IFNA(INDEX(TUSSENBEREKENINGEN!C:C, MATCH('Footprint incl maatregelen'!D22, TUSSENBEREKENINGEN!A:A, 0)),0)</f>
        <v>0</v>
      </c>
      <c r="I22" s="33">
        <f>_xlfn.IFNA(INDEX(TUSSENBEREKENINGEN!C:C, MATCH('Footprint incl maatregelen'!E22, TUSSENBEREKENINGEN!A:A, 0)),0)</f>
        <v>0</v>
      </c>
      <c r="J22" s="134">
        <f>_xlfn.IFNA(INDEX(TUSSENBEREKENINGEN!D:D, MATCH('Footprint incl maatregelen'!D22, TUSSENBEREKENINGEN!A:A, 0)),0)</f>
        <v>0</v>
      </c>
      <c r="K22" s="33">
        <f>_xlfn.IFNA(INDEX(TUSSENBEREKENINGEN!D:D, MATCH('Footprint incl maatregelen'!E22, TUSSENBEREKENINGEN!A:A, 0)),0)</f>
        <v>0</v>
      </c>
      <c r="L22" s="134">
        <f>_xlfn.IFNA(INDEX(TUSSENBEREKENINGEN!E:E, MATCH('Footprint incl maatregelen'!D22, TUSSENBEREKENINGEN!A:A, 0)),0)</f>
        <v>0</v>
      </c>
      <c r="M22" s="33">
        <f>_xlfn.IFNA(INDEX(TUSSENBEREKENINGEN!E:E, MATCH('Footprint incl maatregelen'!E22, TUSSENBEREKENINGEN!A:A, 0)),0)</f>
        <v>0</v>
      </c>
      <c r="N22" s="134">
        <f>_xlfn.IFNA(INDEX(TUSSENBEREKENINGEN!F:F, MATCH('Footprint incl maatregelen'!D22, TUSSENBEREKENINGEN!A:A, 0)),0)</f>
        <v>0</v>
      </c>
      <c r="O22" s="33">
        <f>_xlfn.IFNA(INDEX(TUSSENBEREKENINGEN!F:F, MATCH('Footprint incl maatregelen'!E22, TUSSENBEREKENINGEN!A:A, 0)),0)</f>
        <v>0</v>
      </c>
      <c r="P22" s="134">
        <f>_xlfn.IFNA(INDEX(TUSSENBEREKENINGEN!G:G, MATCH('Footprint incl maatregelen'!D22, TUSSENBEREKENINGEN!A:A, 0)),0)</f>
        <v>0</v>
      </c>
      <c r="Q22" s="33">
        <f>_xlfn.IFNA(INDEX(TUSSENBEREKENINGEN!G:G, MATCH('Footprint incl maatregelen'!E22, TUSSENBEREKENINGEN!A:A, 0)),0)</f>
        <v>0</v>
      </c>
      <c r="R22" s="134">
        <f>_xlfn.IFNA(INDEX(TUSSENBEREKENINGEN!H:H, MATCH('Footprint incl maatregelen'!D22, TUSSENBEREKENINGEN!A:A, 0)),0)</f>
        <v>0</v>
      </c>
      <c r="S22" s="33">
        <f>_xlfn.IFNA(INDEX(TUSSENBEREKENINGEN!H:H, MATCH('Footprint incl maatregelen'!E22, TUSSENBEREKENINGEN!A:A, 0)),0)</f>
        <v>0</v>
      </c>
      <c r="T22" s="120" cm="1">
        <f t="array" ref="T22">_xlfn.IFNA(INDEX('CO2 referentie footprint'!E:E, MATCH(1, (('CO2 referentie footprint'!A:A='Footprint incl maatregelen'!A22)*('CO2 referentie footprint'!C:C='Footprint incl maatregelen'!B22)*('CO2 referentie footprint'!D:D='Footprint incl maatregelen'!C22)), 0)),0)</f>
        <v>0</v>
      </c>
      <c r="U22" s="119">
        <f>_xlfn.IFNA(IF(G22 = "", T22 + (T22 * F22), T22 + (T22 * (F22 + G22)))*(1-'Materieel en Transport'!$I$40),0)</f>
        <v>0</v>
      </c>
      <c r="V22" s="119">
        <f>_xlfn.IFNA(IF(I22="", T22+(T22*H22), T22+(T22*(H22+I22)))*(1-'Materieel en Transport'!$J$40),0)</f>
        <v>0</v>
      </c>
      <c r="W22" s="119">
        <f>_xlfn.IFNA(IF(K22="",T22+(T22*J22),T22+(T22*(J22+K22)))*(1-'Materieel en Transport'!$K$40),0)</f>
        <v>0</v>
      </c>
      <c r="X22" s="119">
        <f>_xlfn.IFNA(IF(M22="",T22+(T22*L22),T22+(T22*(L22+M22)))*(1-'Materieel en Transport'!$L$40),0)</f>
        <v>0</v>
      </c>
      <c r="Y22" s="119">
        <f>_xlfn.IFNA(IF(O22="",T22+(T22*N22),T22+(T22*(N22+O22)))*(1-'Materieel en Transport'!$M$40),0)</f>
        <v>0</v>
      </c>
      <c r="Z22" s="119">
        <f>_xlfn.IFNA(IF(Q22="",T22+(T22*P22),T22+(T22*(P22+Q22)))*(1-'Materieel en Transport'!$N$40),0)</f>
        <v>0</v>
      </c>
      <c r="AA22" s="119">
        <f>_xlfn.IFNA(IF(S22="",T22+(T22*R22),T22+(T22*(R22+S22)))*(1-'Materieel en Transport'!$O$40),0)</f>
        <v>0</v>
      </c>
    </row>
    <row r="23" spans="1:27" x14ac:dyDescent="0.35">
      <c r="A23" s="125" t="s">
        <v>53</v>
      </c>
      <c r="B23" s="128" t="s">
        <v>64</v>
      </c>
      <c r="C23" s="128" t="s">
        <v>58</v>
      </c>
      <c r="D23" s="128" t="s">
        <v>59</v>
      </c>
      <c r="E23" s="131"/>
      <c r="F23" s="137">
        <f>_xlfn.IFNA(INDEX(TUSSENBEREKENINGEN!B:B, MATCH('Footprint incl maatregelen'!D23, TUSSENBEREKENINGEN!A:A, 0)),0)</f>
        <v>0</v>
      </c>
      <c r="G23" s="33">
        <f>_xlfn.IFNA(INDEX(TUSSENBEREKENINGEN!B:B, MATCH('Footprint incl maatregelen'!E23, TUSSENBEREKENINGEN!A:A, 0)),0)</f>
        <v>0</v>
      </c>
      <c r="H23" s="134">
        <f>_xlfn.IFNA(INDEX(TUSSENBEREKENINGEN!C:C, MATCH('Footprint incl maatregelen'!D23, TUSSENBEREKENINGEN!A:A, 0)),0)</f>
        <v>0</v>
      </c>
      <c r="I23" s="33">
        <f>_xlfn.IFNA(INDEX(TUSSENBEREKENINGEN!C:C, MATCH('Footprint incl maatregelen'!E23, TUSSENBEREKENINGEN!A:A, 0)),0)</f>
        <v>0</v>
      </c>
      <c r="J23" s="134">
        <f>_xlfn.IFNA(INDEX(TUSSENBEREKENINGEN!D:D, MATCH('Footprint incl maatregelen'!D23, TUSSENBEREKENINGEN!A:A, 0)),0)</f>
        <v>0</v>
      </c>
      <c r="K23" s="33">
        <f>_xlfn.IFNA(INDEX(TUSSENBEREKENINGEN!D:D, MATCH('Footprint incl maatregelen'!E23, TUSSENBEREKENINGEN!A:A, 0)),0)</f>
        <v>0</v>
      </c>
      <c r="L23" s="134">
        <f>_xlfn.IFNA(INDEX(TUSSENBEREKENINGEN!E:E, MATCH('Footprint incl maatregelen'!D23, TUSSENBEREKENINGEN!A:A, 0)),0)</f>
        <v>0</v>
      </c>
      <c r="M23" s="33">
        <f>_xlfn.IFNA(INDEX(TUSSENBEREKENINGEN!E:E, MATCH('Footprint incl maatregelen'!E23, TUSSENBEREKENINGEN!A:A, 0)),0)</f>
        <v>0</v>
      </c>
      <c r="N23" s="134">
        <f>_xlfn.IFNA(INDEX(TUSSENBEREKENINGEN!F:F, MATCH('Footprint incl maatregelen'!D23, TUSSENBEREKENINGEN!A:A, 0)),0)</f>
        <v>0</v>
      </c>
      <c r="O23" s="33">
        <f>_xlfn.IFNA(INDEX(TUSSENBEREKENINGEN!F:F, MATCH('Footprint incl maatregelen'!E23, TUSSENBEREKENINGEN!A:A, 0)),0)</f>
        <v>0</v>
      </c>
      <c r="P23" s="134">
        <f>_xlfn.IFNA(INDEX(TUSSENBEREKENINGEN!G:G, MATCH('Footprint incl maatregelen'!D23, TUSSENBEREKENINGEN!A:A, 0)),0)</f>
        <v>0</v>
      </c>
      <c r="Q23" s="33">
        <f>_xlfn.IFNA(INDEX(TUSSENBEREKENINGEN!G:G, MATCH('Footprint incl maatregelen'!E23, TUSSENBEREKENINGEN!A:A, 0)),0)</f>
        <v>0</v>
      </c>
      <c r="R23" s="134">
        <f>_xlfn.IFNA(INDEX(TUSSENBEREKENINGEN!H:H, MATCH('Footprint incl maatregelen'!D23, TUSSENBEREKENINGEN!A:A, 0)),0)</f>
        <v>0</v>
      </c>
      <c r="S23" s="33">
        <f>_xlfn.IFNA(INDEX(TUSSENBEREKENINGEN!H:H, MATCH('Footprint incl maatregelen'!E23, TUSSENBEREKENINGEN!A:A, 0)),0)</f>
        <v>0</v>
      </c>
      <c r="T23" s="120" cm="1">
        <f t="array" ref="T23">_xlfn.IFNA(INDEX('CO2 referentie footprint'!E:E, MATCH(1, (('CO2 referentie footprint'!A:A='Footprint incl maatregelen'!A23)*('CO2 referentie footprint'!C:C='Footprint incl maatregelen'!B23)*('CO2 referentie footprint'!D:D='Footprint incl maatregelen'!C23)), 0)),0)</f>
        <v>0</v>
      </c>
      <c r="U23" s="119">
        <f>_xlfn.IFNA(IF(G23 = "", T23 + (T23 * F23), T23 + (T23 * (F23 + G23)))*(1-'Materieel en Transport'!$I$40),0)</f>
        <v>0</v>
      </c>
      <c r="V23" s="119">
        <f>_xlfn.IFNA(IF(I23="", T23+(T23*H23), T23+(T23*(H23+I23)))*(1-'Materieel en Transport'!$J$40),0)</f>
        <v>0</v>
      </c>
      <c r="W23" s="119">
        <f>_xlfn.IFNA(IF(K23="",T23+(T23*J23),T23+(T23*(J23+K23)))*(1-'Materieel en Transport'!$K$40),0)</f>
        <v>0</v>
      </c>
      <c r="X23" s="119">
        <f>_xlfn.IFNA(IF(M23="",T23+(T23*L23),T23+(T23*(L23+M23)))*(1-'Materieel en Transport'!$L$40),0)</f>
        <v>0</v>
      </c>
      <c r="Y23" s="119">
        <f>_xlfn.IFNA(IF(O23="",T23+(T23*N23),T23+(T23*(N23+O23)))*(1-'Materieel en Transport'!$M$40),0)</f>
        <v>0</v>
      </c>
      <c r="Z23" s="119">
        <f>_xlfn.IFNA(IF(Q23="",T23+(T23*P23),T23+(T23*(P23+Q23)))*(1-'Materieel en Transport'!$N$40),0)</f>
        <v>0</v>
      </c>
      <c r="AA23" s="119">
        <f>_xlfn.IFNA(IF(S23="",T23+(T23*R23),T23+(T23*(R23+S23)))*(1-'Materieel en Transport'!$O$40),0)</f>
        <v>0</v>
      </c>
    </row>
    <row r="24" spans="1:27" x14ac:dyDescent="0.35">
      <c r="A24" s="125" t="s">
        <v>53</v>
      </c>
      <c r="B24" s="128" t="s">
        <v>64</v>
      </c>
      <c r="C24" s="128" t="s">
        <v>60</v>
      </c>
      <c r="D24" s="128" t="s">
        <v>38</v>
      </c>
      <c r="E24" s="131"/>
      <c r="F24" s="137">
        <f>_xlfn.IFNA(INDEX(TUSSENBEREKENINGEN!B:B, MATCH('Footprint incl maatregelen'!D24, TUSSENBEREKENINGEN!A:A, 0)),0)</f>
        <v>0</v>
      </c>
      <c r="G24" s="33">
        <f>_xlfn.IFNA(INDEX(TUSSENBEREKENINGEN!B:B, MATCH('Footprint incl maatregelen'!E24, TUSSENBEREKENINGEN!A:A, 0)),0)</f>
        <v>0</v>
      </c>
      <c r="H24" s="134">
        <f>_xlfn.IFNA(INDEX(TUSSENBEREKENINGEN!C:C, MATCH('Footprint incl maatregelen'!D24, TUSSENBEREKENINGEN!A:A, 0)),0)</f>
        <v>0</v>
      </c>
      <c r="I24" s="33">
        <f>_xlfn.IFNA(INDEX(TUSSENBEREKENINGEN!C:C, MATCH('Footprint incl maatregelen'!E24, TUSSENBEREKENINGEN!A:A, 0)),0)</f>
        <v>0</v>
      </c>
      <c r="J24" s="134">
        <f>_xlfn.IFNA(INDEX(TUSSENBEREKENINGEN!D:D, MATCH('Footprint incl maatregelen'!D24, TUSSENBEREKENINGEN!A:A, 0)),0)</f>
        <v>0</v>
      </c>
      <c r="K24" s="33">
        <f>_xlfn.IFNA(INDEX(TUSSENBEREKENINGEN!D:D, MATCH('Footprint incl maatregelen'!E24, TUSSENBEREKENINGEN!A:A, 0)),0)</f>
        <v>0</v>
      </c>
      <c r="L24" s="134">
        <f>_xlfn.IFNA(INDEX(TUSSENBEREKENINGEN!E:E, MATCH('Footprint incl maatregelen'!D24, TUSSENBEREKENINGEN!A:A, 0)),0)</f>
        <v>0</v>
      </c>
      <c r="M24" s="33">
        <f>_xlfn.IFNA(INDEX(TUSSENBEREKENINGEN!E:E, MATCH('Footprint incl maatregelen'!E24, TUSSENBEREKENINGEN!A:A, 0)),0)</f>
        <v>0</v>
      </c>
      <c r="N24" s="134">
        <f>_xlfn.IFNA(INDEX(TUSSENBEREKENINGEN!F:F, MATCH('Footprint incl maatregelen'!D24, TUSSENBEREKENINGEN!A:A, 0)),0)</f>
        <v>0</v>
      </c>
      <c r="O24" s="33">
        <f>_xlfn.IFNA(INDEX(TUSSENBEREKENINGEN!F:F, MATCH('Footprint incl maatregelen'!E24, TUSSENBEREKENINGEN!A:A, 0)),0)</f>
        <v>0</v>
      </c>
      <c r="P24" s="134">
        <f>_xlfn.IFNA(INDEX(TUSSENBEREKENINGEN!G:G, MATCH('Footprint incl maatregelen'!D24, TUSSENBEREKENINGEN!A:A, 0)),0)</f>
        <v>0</v>
      </c>
      <c r="Q24" s="33">
        <f>_xlfn.IFNA(INDEX(TUSSENBEREKENINGEN!G:G, MATCH('Footprint incl maatregelen'!E24, TUSSENBEREKENINGEN!A:A, 0)),0)</f>
        <v>0</v>
      </c>
      <c r="R24" s="134">
        <f>_xlfn.IFNA(INDEX(TUSSENBEREKENINGEN!H:H, MATCH('Footprint incl maatregelen'!D24, TUSSENBEREKENINGEN!A:A, 0)),0)</f>
        <v>0</v>
      </c>
      <c r="S24" s="33">
        <f>_xlfn.IFNA(INDEX(TUSSENBEREKENINGEN!H:H, MATCH('Footprint incl maatregelen'!E24, TUSSENBEREKENINGEN!A:A, 0)),0)</f>
        <v>0</v>
      </c>
      <c r="T24" s="120" cm="1">
        <f t="array" ref="T24">_xlfn.IFNA(INDEX('CO2 referentie footprint'!E:E, MATCH(1, (('CO2 referentie footprint'!A:A='Footprint incl maatregelen'!A24)*('CO2 referentie footprint'!C:C='Footprint incl maatregelen'!B24)*('CO2 referentie footprint'!D:D='Footprint incl maatregelen'!C24)), 0)),0)</f>
        <v>0</v>
      </c>
      <c r="U24" s="119">
        <f>_xlfn.IFNA(IF(G24 = "", T24 + (T24 * F24), T24 + (T24 * (F24 + G24)))*(1-'Materieel en Transport'!$I$40),0)</f>
        <v>0</v>
      </c>
      <c r="V24" s="119">
        <f>_xlfn.IFNA(IF(I24="", T24+(T24*H24), T24+(T24*(H24+I24)))*(1-'Materieel en Transport'!$J$40),0)</f>
        <v>0</v>
      </c>
      <c r="W24" s="119">
        <f>_xlfn.IFNA(IF(K24="",T24+(T24*J24),T24+(T24*(J24+K24)))*(1-'Materieel en Transport'!$K$40),0)</f>
        <v>0</v>
      </c>
      <c r="X24" s="119">
        <f>_xlfn.IFNA(IF(M24="",T24+(T24*L24),T24+(T24*(L24+M24)))*(1-'Materieel en Transport'!$L$40),0)</f>
        <v>0</v>
      </c>
      <c r="Y24" s="119">
        <f>_xlfn.IFNA(IF(O24="",T24+(T24*N24),T24+(T24*(N24+O24)))*(1-'Materieel en Transport'!$M$40),0)</f>
        <v>0</v>
      </c>
      <c r="Z24" s="119">
        <f>_xlfn.IFNA(IF(Q24="",T24+(T24*P24),T24+(T24*(P24+Q24)))*(1-'Materieel en Transport'!$N$40),0)</f>
        <v>0</v>
      </c>
      <c r="AA24" s="119">
        <f>_xlfn.IFNA(IF(S24="",T24+(T24*R24),T24+(T24*(R24+S24)))*(1-'Materieel en Transport'!$O$40),0)</f>
        <v>0</v>
      </c>
    </row>
    <row r="25" spans="1:27" x14ac:dyDescent="0.35">
      <c r="A25" s="125" t="s">
        <v>53</v>
      </c>
      <c r="B25" s="128" t="s">
        <v>66</v>
      </c>
      <c r="C25" s="128" t="s">
        <v>67</v>
      </c>
      <c r="D25" s="128" t="s">
        <v>28</v>
      </c>
      <c r="E25" s="131" t="s">
        <v>29</v>
      </c>
      <c r="F25" s="137">
        <f>_xlfn.IFNA(INDEX(TUSSENBEREKENINGEN!B:B, MATCH('Footprint incl maatregelen'!D25, TUSSENBEREKENINGEN!A:A, 0)),0)</f>
        <v>0</v>
      </c>
      <c r="G25" s="33">
        <f>_xlfn.IFNA(INDEX(TUSSENBEREKENINGEN!B:B, MATCH('Footprint incl maatregelen'!E25, TUSSENBEREKENINGEN!A:A, 0)),0)</f>
        <v>0</v>
      </c>
      <c r="H25" s="134">
        <f>_xlfn.IFNA(INDEX(TUSSENBEREKENINGEN!C:C, MATCH('Footprint incl maatregelen'!D25, TUSSENBEREKENINGEN!A:A, 0)),0)</f>
        <v>0</v>
      </c>
      <c r="I25" s="33">
        <f>_xlfn.IFNA(INDEX(TUSSENBEREKENINGEN!C:C, MATCH('Footprint incl maatregelen'!E25, TUSSENBEREKENINGEN!A:A, 0)),0)</f>
        <v>0</v>
      </c>
      <c r="J25" s="134">
        <f>_xlfn.IFNA(INDEX(TUSSENBEREKENINGEN!D:D, MATCH('Footprint incl maatregelen'!D25, TUSSENBEREKENINGEN!A:A, 0)),0)</f>
        <v>0</v>
      </c>
      <c r="K25" s="33">
        <f>_xlfn.IFNA(INDEX(TUSSENBEREKENINGEN!D:D, MATCH('Footprint incl maatregelen'!E25, TUSSENBEREKENINGEN!A:A, 0)),0)</f>
        <v>0</v>
      </c>
      <c r="L25" s="134">
        <f>_xlfn.IFNA(INDEX(TUSSENBEREKENINGEN!E:E, MATCH('Footprint incl maatregelen'!D25, TUSSENBEREKENINGEN!A:A, 0)),0)</f>
        <v>0</v>
      </c>
      <c r="M25" s="33">
        <f>_xlfn.IFNA(INDEX(TUSSENBEREKENINGEN!E:E, MATCH('Footprint incl maatregelen'!E25, TUSSENBEREKENINGEN!A:A, 0)),0)</f>
        <v>0</v>
      </c>
      <c r="N25" s="134">
        <f>_xlfn.IFNA(INDEX(TUSSENBEREKENINGEN!F:F, MATCH('Footprint incl maatregelen'!D25, TUSSENBEREKENINGEN!A:A, 0)),0)</f>
        <v>0</v>
      </c>
      <c r="O25" s="33">
        <f>_xlfn.IFNA(INDEX(TUSSENBEREKENINGEN!F:F, MATCH('Footprint incl maatregelen'!E25, TUSSENBEREKENINGEN!A:A, 0)),0)</f>
        <v>0</v>
      </c>
      <c r="P25" s="134">
        <f>_xlfn.IFNA(INDEX(TUSSENBEREKENINGEN!G:G, MATCH('Footprint incl maatregelen'!D25, TUSSENBEREKENINGEN!A:A, 0)),0)</f>
        <v>0</v>
      </c>
      <c r="Q25" s="33">
        <f>_xlfn.IFNA(INDEX(TUSSENBEREKENINGEN!G:G, MATCH('Footprint incl maatregelen'!E25, TUSSENBEREKENINGEN!A:A, 0)),0)</f>
        <v>0</v>
      </c>
      <c r="R25" s="134">
        <f>_xlfn.IFNA(INDEX(TUSSENBEREKENINGEN!H:H, MATCH('Footprint incl maatregelen'!D25, TUSSENBEREKENINGEN!A:A, 0)),0)</f>
        <v>0</v>
      </c>
      <c r="S25" s="33">
        <f>_xlfn.IFNA(INDEX(TUSSENBEREKENINGEN!H:H, MATCH('Footprint incl maatregelen'!E25, TUSSENBEREKENINGEN!A:A, 0)),0)</f>
        <v>0</v>
      </c>
      <c r="T25" s="120" cm="1">
        <f t="array" ref="T25">_xlfn.IFNA(INDEX('CO2 referentie footprint'!E:E, MATCH(1, (('CO2 referentie footprint'!A:A='Footprint incl maatregelen'!A25)*('CO2 referentie footprint'!C:C='Footprint incl maatregelen'!B25)*('CO2 referentie footprint'!D:D='Footprint incl maatregelen'!C25)), 0)),0)</f>
        <v>0</v>
      </c>
      <c r="U25" s="119">
        <f>_xlfn.IFNA(IF(G25 = "", T25 + (T25 * F25), T25 + (T25 * (F25 + G25)))*(1-'Materieel en Transport'!$I$40),0)</f>
        <v>0</v>
      </c>
      <c r="V25" s="119">
        <f>_xlfn.IFNA(IF(I25="", T25+(T25*H25), T25+(T25*(H25+I25)))*(1-'Materieel en Transport'!$J$40),0)</f>
        <v>0</v>
      </c>
      <c r="W25" s="119">
        <f>_xlfn.IFNA(IF(K25="",T25+(T25*J25),T25+(T25*(J25+K25)))*(1-'Materieel en Transport'!$K$40),0)</f>
        <v>0</v>
      </c>
      <c r="X25" s="119">
        <f>_xlfn.IFNA(IF(M25="",T25+(T25*L25),T25+(T25*(L25+M25)))*(1-'Materieel en Transport'!$L$40),0)</f>
        <v>0</v>
      </c>
      <c r="Y25" s="119">
        <f>_xlfn.IFNA(IF(O25="",T25+(T25*N25),T25+(T25*(N25+O25)))*(1-'Materieel en Transport'!$M$40),0)</f>
        <v>0</v>
      </c>
      <c r="Z25" s="119">
        <f>_xlfn.IFNA(IF(Q25="",T25+(T25*P25),T25+(T25*(P25+Q25)))*(1-'Materieel en Transport'!$N$40),0)</f>
        <v>0</v>
      </c>
      <c r="AA25" s="119">
        <f>_xlfn.IFNA(IF(S25="",T25+(T25*R25),T25+(T25*(R25+S25)))*(1-'Materieel en Transport'!$O$40),0)</f>
        <v>0</v>
      </c>
    </row>
    <row r="26" spans="1:27" x14ac:dyDescent="0.35">
      <c r="A26" s="125" t="s">
        <v>53</v>
      </c>
      <c r="B26" s="128" t="s">
        <v>66</v>
      </c>
      <c r="C26" s="128" t="s">
        <v>58</v>
      </c>
      <c r="D26" s="128" t="s">
        <v>59</v>
      </c>
      <c r="E26" s="131"/>
      <c r="F26" s="137">
        <f>_xlfn.IFNA(INDEX(TUSSENBEREKENINGEN!B:B, MATCH('Footprint incl maatregelen'!D26, TUSSENBEREKENINGEN!A:A, 0)),0)</f>
        <v>0</v>
      </c>
      <c r="G26" s="33">
        <f>_xlfn.IFNA(INDEX(TUSSENBEREKENINGEN!B:B, MATCH('Footprint incl maatregelen'!E26, TUSSENBEREKENINGEN!A:A, 0)),0)</f>
        <v>0</v>
      </c>
      <c r="H26" s="134">
        <f>_xlfn.IFNA(INDEX(TUSSENBEREKENINGEN!C:C, MATCH('Footprint incl maatregelen'!D26, TUSSENBEREKENINGEN!A:A, 0)),0)</f>
        <v>0</v>
      </c>
      <c r="I26" s="33">
        <f>_xlfn.IFNA(INDEX(TUSSENBEREKENINGEN!C:C, MATCH('Footprint incl maatregelen'!E26, TUSSENBEREKENINGEN!A:A, 0)),0)</f>
        <v>0</v>
      </c>
      <c r="J26" s="134">
        <f>_xlfn.IFNA(INDEX(TUSSENBEREKENINGEN!D:D, MATCH('Footprint incl maatregelen'!D26, TUSSENBEREKENINGEN!A:A, 0)),0)</f>
        <v>0</v>
      </c>
      <c r="K26" s="33">
        <f>_xlfn.IFNA(INDEX(TUSSENBEREKENINGEN!D:D, MATCH('Footprint incl maatregelen'!E26, TUSSENBEREKENINGEN!A:A, 0)),0)</f>
        <v>0</v>
      </c>
      <c r="L26" s="134">
        <f>_xlfn.IFNA(INDEX(TUSSENBEREKENINGEN!E:E, MATCH('Footprint incl maatregelen'!D26, TUSSENBEREKENINGEN!A:A, 0)),0)</f>
        <v>0</v>
      </c>
      <c r="M26" s="33">
        <f>_xlfn.IFNA(INDEX(TUSSENBEREKENINGEN!E:E, MATCH('Footprint incl maatregelen'!E26, TUSSENBEREKENINGEN!A:A, 0)),0)</f>
        <v>0</v>
      </c>
      <c r="N26" s="134">
        <f>_xlfn.IFNA(INDEX(TUSSENBEREKENINGEN!F:F, MATCH('Footprint incl maatregelen'!D26, TUSSENBEREKENINGEN!A:A, 0)),0)</f>
        <v>0</v>
      </c>
      <c r="O26" s="33">
        <f>_xlfn.IFNA(INDEX(TUSSENBEREKENINGEN!F:F, MATCH('Footprint incl maatregelen'!E26, TUSSENBEREKENINGEN!A:A, 0)),0)</f>
        <v>0</v>
      </c>
      <c r="P26" s="134">
        <f>_xlfn.IFNA(INDEX(TUSSENBEREKENINGEN!G:G, MATCH('Footprint incl maatregelen'!D26, TUSSENBEREKENINGEN!A:A, 0)),0)</f>
        <v>0</v>
      </c>
      <c r="Q26" s="33">
        <f>_xlfn.IFNA(INDEX(TUSSENBEREKENINGEN!G:G, MATCH('Footprint incl maatregelen'!E26, TUSSENBEREKENINGEN!A:A, 0)),0)</f>
        <v>0</v>
      </c>
      <c r="R26" s="134">
        <f>_xlfn.IFNA(INDEX(TUSSENBEREKENINGEN!H:H, MATCH('Footprint incl maatregelen'!D26, TUSSENBEREKENINGEN!A:A, 0)),0)</f>
        <v>0</v>
      </c>
      <c r="S26" s="33">
        <f>_xlfn.IFNA(INDEX(TUSSENBEREKENINGEN!H:H, MATCH('Footprint incl maatregelen'!E26, TUSSENBEREKENINGEN!A:A, 0)),0)</f>
        <v>0</v>
      </c>
      <c r="T26" s="120" cm="1">
        <f t="array" ref="T26">_xlfn.IFNA(INDEX('CO2 referentie footprint'!E:E, MATCH(1, (('CO2 referentie footprint'!A:A='Footprint incl maatregelen'!A26)*('CO2 referentie footprint'!C:C='Footprint incl maatregelen'!B26)*('CO2 referentie footprint'!D:D='Footprint incl maatregelen'!C26)), 0)),0)</f>
        <v>0</v>
      </c>
      <c r="U26" s="119">
        <f>_xlfn.IFNA(IF(G26 = "", T26 + (T26 * F26), T26 + (T26 * (F26 + G26)))*(1-'Materieel en Transport'!$I$40),0)</f>
        <v>0</v>
      </c>
      <c r="V26" s="119">
        <f>_xlfn.IFNA(IF(I26="", T26+(T26*H26), T26+(T26*(H26+I26)))*(1-'Materieel en Transport'!$J$40),0)</f>
        <v>0</v>
      </c>
      <c r="W26" s="119">
        <f>_xlfn.IFNA(IF(K26="",T26+(T26*J26),T26+(T26*(J26+K26)))*(1-'Materieel en Transport'!$K$40),0)</f>
        <v>0</v>
      </c>
      <c r="X26" s="119">
        <f>_xlfn.IFNA(IF(M26="",T26+(T26*L26),T26+(T26*(L26+M26)))*(1-'Materieel en Transport'!$L$40),0)</f>
        <v>0</v>
      </c>
      <c r="Y26" s="119">
        <f>_xlfn.IFNA(IF(O26="",T26+(T26*N26),T26+(T26*(N26+O26)))*(1-'Materieel en Transport'!$M$40),0)</f>
        <v>0</v>
      </c>
      <c r="Z26" s="119">
        <f>_xlfn.IFNA(IF(Q26="",T26+(T26*P26),T26+(T26*(P26+Q26)))*(1-'Materieel en Transport'!$N$40),0)</f>
        <v>0</v>
      </c>
      <c r="AA26" s="119">
        <f>_xlfn.IFNA(IF(S26="",T26+(T26*R26),T26+(T26*(R26+S26)))*(1-'Materieel en Transport'!$O$40),0)</f>
        <v>0</v>
      </c>
    </row>
    <row r="27" spans="1:27" x14ac:dyDescent="0.35">
      <c r="A27" s="125" t="s">
        <v>53</v>
      </c>
      <c r="B27" s="128" t="s">
        <v>68</v>
      </c>
      <c r="C27" s="128" t="s">
        <v>69</v>
      </c>
      <c r="D27" s="128" t="s">
        <v>31</v>
      </c>
      <c r="E27" s="131" t="s">
        <v>32</v>
      </c>
      <c r="F27" s="137">
        <f>_xlfn.IFNA(INDEX(TUSSENBEREKENINGEN!B:B, MATCH('Footprint incl maatregelen'!D27, TUSSENBEREKENINGEN!A:A, 0)),0)</f>
        <v>0</v>
      </c>
      <c r="G27" s="33">
        <f>_xlfn.IFNA(INDEX(TUSSENBEREKENINGEN!B:B, MATCH('Footprint incl maatregelen'!E27, TUSSENBEREKENINGEN!A:A, 0)),0)</f>
        <v>0</v>
      </c>
      <c r="H27" s="134">
        <f>_xlfn.IFNA(INDEX(TUSSENBEREKENINGEN!C:C, MATCH('Footprint incl maatregelen'!D27, TUSSENBEREKENINGEN!A:A, 0)),0)</f>
        <v>0</v>
      </c>
      <c r="I27" s="33">
        <f>_xlfn.IFNA(INDEX(TUSSENBEREKENINGEN!C:C, MATCH('Footprint incl maatregelen'!E27, TUSSENBEREKENINGEN!A:A, 0)),0)</f>
        <v>0</v>
      </c>
      <c r="J27" s="134">
        <f>_xlfn.IFNA(INDEX(TUSSENBEREKENINGEN!D:D, MATCH('Footprint incl maatregelen'!D27, TUSSENBEREKENINGEN!A:A, 0)),0)</f>
        <v>0</v>
      </c>
      <c r="K27" s="33">
        <f>_xlfn.IFNA(INDEX(TUSSENBEREKENINGEN!D:D, MATCH('Footprint incl maatregelen'!E27, TUSSENBEREKENINGEN!A:A, 0)),0)</f>
        <v>0</v>
      </c>
      <c r="L27" s="134">
        <f>_xlfn.IFNA(INDEX(TUSSENBEREKENINGEN!E:E, MATCH('Footprint incl maatregelen'!D27, TUSSENBEREKENINGEN!A:A, 0)),0)</f>
        <v>0</v>
      </c>
      <c r="M27" s="33">
        <f>_xlfn.IFNA(INDEX(TUSSENBEREKENINGEN!E:E, MATCH('Footprint incl maatregelen'!E27, TUSSENBEREKENINGEN!A:A, 0)),0)</f>
        <v>0</v>
      </c>
      <c r="N27" s="134">
        <f>_xlfn.IFNA(INDEX(TUSSENBEREKENINGEN!F:F, MATCH('Footprint incl maatregelen'!D27, TUSSENBEREKENINGEN!A:A, 0)),0)</f>
        <v>0</v>
      </c>
      <c r="O27" s="33">
        <f>_xlfn.IFNA(INDEX(TUSSENBEREKENINGEN!F:F, MATCH('Footprint incl maatregelen'!E27, TUSSENBEREKENINGEN!A:A, 0)),0)</f>
        <v>0</v>
      </c>
      <c r="P27" s="134">
        <f>_xlfn.IFNA(INDEX(TUSSENBEREKENINGEN!G:G, MATCH('Footprint incl maatregelen'!D27, TUSSENBEREKENINGEN!A:A, 0)),0)</f>
        <v>0</v>
      </c>
      <c r="Q27" s="33">
        <f>_xlfn.IFNA(INDEX(TUSSENBEREKENINGEN!G:G, MATCH('Footprint incl maatregelen'!E27, TUSSENBEREKENINGEN!A:A, 0)),0)</f>
        <v>0</v>
      </c>
      <c r="R27" s="134">
        <f>_xlfn.IFNA(INDEX(TUSSENBEREKENINGEN!H:H, MATCH('Footprint incl maatregelen'!D27, TUSSENBEREKENINGEN!A:A, 0)),0)</f>
        <v>0</v>
      </c>
      <c r="S27" s="33">
        <f>_xlfn.IFNA(INDEX(TUSSENBEREKENINGEN!H:H, MATCH('Footprint incl maatregelen'!E27, TUSSENBEREKENINGEN!A:A, 0)),0)</f>
        <v>0</v>
      </c>
      <c r="T27" s="120" cm="1">
        <f t="array" ref="T27">_xlfn.IFNA(INDEX('CO2 referentie footprint'!E:E, MATCH(1, (('CO2 referentie footprint'!A:A='Footprint incl maatregelen'!A27)*('CO2 referentie footprint'!C:C='Footprint incl maatregelen'!B27)*('CO2 referentie footprint'!D:D='Footprint incl maatregelen'!C27)), 0)),0)</f>
        <v>0</v>
      </c>
      <c r="U27" s="119">
        <f>_xlfn.IFNA(IF(G27 = "", T27 + (T27 * F27), T27 + (T27 * (F27 + G27)))*(1-'Materieel en Transport'!$I$40),0)</f>
        <v>0</v>
      </c>
      <c r="V27" s="119">
        <f>_xlfn.IFNA(IF(I27="", T27+(T27*H27), T27+(T27*(H27+I27)))*(1-'Materieel en Transport'!$J$40),0)</f>
        <v>0</v>
      </c>
      <c r="W27" s="119">
        <f>_xlfn.IFNA(IF(K27="",T27+(T27*J27),T27+(T27*(J27+K27)))*(1-'Materieel en Transport'!$K$40),0)</f>
        <v>0</v>
      </c>
      <c r="X27" s="119">
        <f>_xlfn.IFNA(IF(M27="",T27+(T27*L27),T27+(T27*(L27+M27)))*(1-'Materieel en Transport'!$L$40),0)</f>
        <v>0</v>
      </c>
      <c r="Y27" s="119">
        <f>_xlfn.IFNA(IF(O27="",T27+(T27*N27),T27+(T27*(N27+O27)))*(1-'Materieel en Transport'!$M$40),0)</f>
        <v>0</v>
      </c>
      <c r="Z27" s="119">
        <f>_xlfn.IFNA(IF(Q27="",T27+(T27*P27),T27+(T27*(P27+Q27)))*(1-'Materieel en Transport'!$N$40),0)</f>
        <v>0</v>
      </c>
      <c r="AA27" s="119">
        <f>_xlfn.IFNA(IF(S27="",T27+(T27*R27),T27+(T27*(R27+S27)))*(1-'Materieel en Transport'!$O$40),0)</f>
        <v>0</v>
      </c>
    </row>
    <row r="28" spans="1:27" x14ac:dyDescent="0.35">
      <c r="A28" s="125" t="s">
        <v>53</v>
      </c>
      <c r="B28" s="128" t="s">
        <v>68</v>
      </c>
      <c r="C28" s="128" t="s">
        <v>58</v>
      </c>
      <c r="D28" s="128" t="s">
        <v>59</v>
      </c>
      <c r="E28" s="131"/>
      <c r="F28" s="137">
        <f>_xlfn.IFNA(INDEX(TUSSENBEREKENINGEN!B:B, MATCH('Footprint incl maatregelen'!D28, TUSSENBEREKENINGEN!A:A, 0)),0)</f>
        <v>0</v>
      </c>
      <c r="G28" s="33">
        <f>_xlfn.IFNA(INDEX(TUSSENBEREKENINGEN!B:B, MATCH('Footprint incl maatregelen'!E28, TUSSENBEREKENINGEN!A:A, 0)),0)</f>
        <v>0</v>
      </c>
      <c r="H28" s="134">
        <f>_xlfn.IFNA(INDEX(TUSSENBEREKENINGEN!C:C, MATCH('Footprint incl maatregelen'!D28, TUSSENBEREKENINGEN!A:A, 0)),0)</f>
        <v>0</v>
      </c>
      <c r="I28" s="33">
        <f>_xlfn.IFNA(INDEX(TUSSENBEREKENINGEN!C:C, MATCH('Footprint incl maatregelen'!E28, TUSSENBEREKENINGEN!A:A, 0)),0)</f>
        <v>0</v>
      </c>
      <c r="J28" s="134">
        <f>_xlfn.IFNA(INDEX(TUSSENBEREKENINGEN!D:D, MATCH('Footprint incl maatregelen'!D28, TUSSENBEREKENINGEN!A:A, 0)),0)</f>
        <v>0</v>
      </c>
      <c r="K28" s="33">
        <f>_xlfn.IFNA(INDEX(TUSSENBEREKENINGEN!D:D, MATCH('Footprint incl maatregelen'!E28, TUSSENBEREKENINGEN!A:A, 0)),0)</f>
        <v>0</v>
      </c>
      <c r="L28" s="134">
        <f>_xlfn.IFNA(INDEX(TUSSENBEREKENINGEN!E:E, MATCH('Footprint incl maatregelen'!D28, TUSSENBEREKENINGEN!A:A, 0)),0)</f>
        <v>0</v>
      </c>
      <c r="M28" s="33">
        <f>_xlfn.IFNA(INDEX(TUSSENBEREKENINGEN!E:E, MATCH('Footprint incl maatregelen'!E28, TUSSENBEREKENINGEN!A:A, 0)),0)</f>
        <v>0</v>
      </c>
      <c r="N28" s="134">
        <f>_xlfn.IFNA(INDEX(TUSSENBEREKENINGEN!F:F, MATCH('Footprint incl maatregelen'!D28, TUSSENBEREKENINGEN!A:A, 0)),0)</f>
        <v>0</v>
      </c>
      <c r="O28" s="33">
        <f>_xlfn.IFNA(INDEX(TUSSENBEREKENINGEN!F:F, MATCH('Footprint incl maatregelen'!E28, TUSSENBEREKENINGEN!A:A, 0)),0)</f>
        <v>0</v>
      </c>
      <c r="P28" s="134">
        <f>_xlfn.IFNA(INDEX(TUSSENBEREKENINGEN!G:G, MATCH('Footprint incl maatregelen'!D28, TUSSENBEREKENINGEN!A:A, 0)),0)</f>
        <v>0</v>
      </c>
      <c r="Q28" s="33">
        <f>_xlfn.IFNA(INDEX(TUSSENBEREKENINGEN!G:G, MATCH('Footprint incl maatregelen'!E28, TUSSENBEREKENINGEN!A:A, 0)),0)</f>
        <v>0</v>
      </c>
      <c r="R28" s="134">
        <f>_xlfn.IFNA(INDEX(TUSSENBEREKENINGEN!H:H, MATCH('Footprint incl maatregelen'!D28, TUSSENBEREKENINGEN!A:A, 0)),0)</f>
        <v>0</v>
      </c>
      <c r="S28" s="33">
        <f>_xlfn.IFNA(INDEX(TUSSENBEREKENINGEN!H:H, MATCH('Footprint incl maatregelen'!E28, TUSSENBEREKENINGEN!A:A, 0)),0)</f>
        <v>0</v>
      </c>
      <c r="T28" s="120" cm="1">
        <f t="array" ref="T28">_xlfn.IFNA(INDEX('CO2 referentie footprint'!E:E, MATCH(1, (('CO2 referentie footprint'!A:A='Footprint incl maatregelen'!A28)*('CO2 referentie footprint'!C:C='Footprint incl maatregelen'!B28)*('CO2 referentie footprint'!D:D='Footprint incl maatregelen'!C28)), 0)),0)</f>
        <v>0</v>
      </c>
      <c r="U28" s="119">
        <f>_xlfn.IFNA(IF(G28 = "", T28 + (T28 * F28), T28 + (T28 * (F28 + G28)))*(1-'Materieel en Transport'!$I$40),0)</f>
        <v>0</v>
      </c>
      <c r="V28" s="119">
        <f>_xlfn.IFNA(IF(I28="", T28+(T28*H28), T28+(T28*(H28+I28)))*(1-'Materieel en Transport'!$J$40),0)</f>
        <v>0</v>
      </c>
      <c r="W28" s="119">
        <f>_xlfn.IFNA(IF(K28="",T28+(T28*J28),T28+(T28*(J28+K28)))*(1-'Materieel en Transport'!$K$40),0)</f>
        <v>0</v>
      </c>
      <c r="X28" s="119">
        <f>_xlfn.IFNA(IF(M28="",T28+(T28*L28),T28+(T28*(L28+M28)))*(1-'Materieel en Transport'!$L$40),0)</f>
        <v>0</v>
      </c>
      <c r="Y28" s="119">
        <f>_xlfn.IFNA(IF(O28="",T28+(T28*N28),T28+(T28*(N28+O28)))*(1-'Materieel en Transport'!$M$40),0)</f>
        <v>0</v>
      </c>
      <c r="Z28" s="119">
        <f>_xlfn.IFNA(IF(Q28="",T28+(T28*P28),T28+(T28*(P28+Q28)))*(1-'Materieel en Transport'!$N$40),0)</f>
        <v>0</v>
      </c>
      <c r="AA28" s="119">
        <f>_xlfn.IFNA(IF(S28="",T28+(T28*R28),T28+(T28*(R28+S28)))*(1-'Materieel en Transport'!$O$40),0)</f>
        <v>0</v>
      </c>
    </row>
    <row r="29" spans="1:27" x14ac:dyDescent="0.35">
      <c r="A29" s="125" t="s">
        <v>53</v>
      </c>
      <c r="B29" s="128" t="s">
        <v>70</v>
      </c>
      <c r="C29" s="128" t="s">
        <v>71</v>
      </c>
      <c r="D29" s="128" t="s">
        <v>39</v>
      </c>
      <c r="E29" s="131"/>
      <c r="F29" s="137">
        <f>_xlfn.IFNA(INDEX(TUSSENBEREKENINGEN!B:B, MATCH('Footprint incl maatregelen'!D29, TUSSENBEREKENINGEN!A:A, 0)),0)</f>
        <v>0</v>
      </c>
      <c r="G29" s="33">
        <f>_xlfn.IFNA(INDEX(TUSSENBEREKENINGEN!B:B, MATCH('Footprint incl maatregelen'!E29, TUSSENBEREKENINGEN!A:A, 0)),0)</f>
        <v>0</v>
      </c>
      <c r="H29" s="134">
        <f>_xlfn.IFNA(INDEX(TUSSENBEREKENINGEN!C:C, MATCH('Footprint incl maatregelen'!D29, TUSSENBEREKENINGEN!A:A, 0)),0)</f>
        <v>0</v>
      </c>
      <c r="I29" s="33">
        <f>_xlfn.IFNA(INDEX(TUSSENBEREKENINGEN!C:C, MATCH('Footprint incl maatregelen'!E29, TUSSENBEREKENINGEN!A:A, 0)),0)</f>
        <v>0</v>
      </c>
      <c r="J29" s="134">
        <f>_xlfn.IFNA(INDEX(TUSSENBEREKENINGEN!D:D, MATCH('Footprint incl maatregelen'!D29, TUSSENBEREKENINGEN!A:A, 0)),0)</f>
        <v>0</v>
      </c>
      <c r="K29" s="33">
        <f>_xlfn.IFNA(INDEX(TUSSENBEREKENINGEN!D:D, MATCH('Footprint incl maatregelen'!E29, TUSSENBEREKENINGEN!A:A, 0)),0)</f>
        <v>0</v>
      </c>
      <c r="L29" s="134">
        <f>_xlfn.IFNA(INDEX(TUSSENBEREKENINGEN!E:E, MATCH('Footprint incl maatregelen'!D29, TUSSENBEREKENINGEN!A:A, 0)),0)</f>
        <v>0</v>
      </c>
      <c r="M29" s="33">
        <f>_xlfn.IFNA(INDEX(TUSSENBEREKENINGEN!E:E, MATCH('Footprint incl maatregelen'!E29, TUSSENBEREKENINGEN!A:A, 0)),0)</f>
        <v>0</v>
      </c>
      <c r="N29" s="134">
        <f>_xlfn.IFNA(INDEX(TUSSENBEREKENINGEN!F:F, MATCH('Footprint incl maatregelen'!D29, TUSSENBEREKENINGEN!A:A, 0)),0)</f>
        <v>0</v>
      </c>
      <c r="O29" s="33">
        <f>_xlfn.IFNA(INDEX(TUSSENBEREKENINGEN!F:F, MATCH('Footprint incl maatregelen'!E29, TUSSENBEREKENINGEN!A:A, 0)),0)</f>
        <v>0</v>
      </c>
      <c r="P29" s="134">
        <f>_xlfn.IFNA(INDEX(TUSSENBEREKENINGEN!G:G, MATCH('Footprint incl maatregelen'!D29, TUSSENBEREKENINGEN!A:A, 0)),0)</f>
        <v>0</v>
      </c>
      <c r="Q29" s="33">
        <f>_xlfn.IFNA(INDEX(TUSSENBEREKENINGEN!G:G, MATCH('Footprint incl maatregelen'!E29, TUSSENBEREKENINGEN!A:A, 0)),0)</f>
        <v>0</v>
      </c>
      <c r="R29" s="134">
        <f>_xlfn.IFNA(INDEX(TUSSENBEREKENINGEN!H:H, MATCH('Footprint incl maatregelen'!D29, TUSSENBEREKENINGEN!A:A, 0)),0)</f>
        <v>0</v>
      </c>
      <c r="S29" s="33">
        <f>_xlfn.IFNA(INDEX(TUSSENBEREKENINGEN!H:H, MATCH('Footprint incl maatregelen'!E29, TUSSENBEREKENINGEN!A:A, 0)),0)</f>
        <v>0</v>
      </c>
      <c r="T29" s="120" cm="1">
        <f t="array" ref="T29">_xlfn.IFNA(INDEX('CO2 referentie footprint'!E:E, MATCH(1, (('CO2 referentie footprint'!A:A='Footprint incl maatregelen'!A29)*('CO2 referentie footprint'!C:C='Footprint incl maatregelen'!B29)*('CO2 referentie footprint'!D:D='Footprint incl maatregelen'!C29)), 0)),0)</f>
        <v>0</v>
      </c>
      <c r="U29" s="119">
        <f>_xlfn.IFNA(IF(G29 = "", T29 + (T29 * F29), T29 + (T29 * (F29 + G29)))*(1-'Materieel en Transport'!$I$40),0)</f>
        <v>0</v>
      </c>
      <c r="V29" s="119">
        <f>_xlfn.IFNA(IF(I29="", T29+(T29*H29), T29+(T29*(H29+I29)))*(1-'Materieel en Transport'!$J$40),0)</f>
        <v>0</v>
      </c>
      <c r="W29" s="119">
        <f>_xlfn.IFNA(IF(K29="",T29+(T29*J29),T29+(T29*(J29+K29)))*(1-'Materieel en Transport'!$K$40),0)</f>
        <v>0</v>
      </c>
      <c r="X29" s="119">
        <f>_xlfn.IFNA(IF(M29="",T29+(T29*L29),T29+(T29*(L29+M29)))*(1-'Materieel en Transport'!$L$40),0)</f>
        <v>0</v>
      </c>
      <c r="Y29" s="119">
        <f>_xlfn.IFNA(IF(O29="",T29+(T29*N29),T29+(T29*(N29+O29)))*(1-'Materieel en Transport'!$M$40),0)</f>
        <v>0</v>
      </c>
      <c r="Z29" s="119">
        <f>_xlfn.IFNA(IF(Q29="",T29+(T29*P29),T29+(T29*(P29+Q29)))*(1-'Materieel en Transport'!$N$40),0)</f>
        <v>0</v>
      </c>
      <c r="AA29" s="119">
        <f>_xlfn.IFNA(IF(S29="",T29+(T29*R29),T29+(T29*(R29+S29)))*(1-'Materieel en Transport'!$O$40),0)</f>
        <v>0</v>
      </c>
    </row>
    <row r="30" spans="1:27" x14ac:dyDescent="0.35">
      <c r="A30" s="125" t="s">
        <v>53</v>
      </c>
      <c r="B30" s="128" t="s">
        <v>70</v>
      </c>
      <c r="C30" s="128" t="s">
        <v>58</v>
      </c>
      <c r="D30" s="128" t="s">
        <v>59</v>
      </c>
      <c r="E30" s="131"/>
      <c r="F30" s="137">
        <f>_xlfn.IFNA(INDEX(TUSSENBEREKENINGEN!B:B, MATCH('Footprint incl maatregelen'!D30, TUSSENBEREKENINGEN!A:A, 0)),0)</f>
        <v>0</v>
      </c>
      <c r="G30" s="33">
        <f>_xlfn.IFNA(INDEX(TUSSENBEREKENINGEN!B:B, MATCH('Footprint incl maatregelen'!E30, TUSSENBEREKENINGEN!A:A, 0)),0)</f>
        <v>0</v>
      </c>
      <c r="H30" s="134">
        <f>_xlfn.IFNA(INDEX(TUSSENBEREKENINGEN!C:C, MATCH('Footprint incl maatregelen'!D30, TUSSENBEREKENINGEN!A:A, 0)),0)</f>
        <v>0</v>
      </c>
      <c r="I30" s="33">
        <f>_xlfn.IFNA(INDEX(TUSSENBEREKENINGEN!C:C, MATCH('Footprint incl maatregelen'!E30, TUSSENBEREKENINGEN!A:A, 0)),0)</f>
        <v>0</v>
      </c>
      <c r="J30" s="134">
        <f>_xlfn.IFNA(INDEX(TUSSENBEREKENINGEN!D:D, MATCH('Footprint incl maatregelen'!D30, TUSSENBEREKENINGEN!A:A, 0)),0)</f>
        <v>0</v>
      </c>
      <c r="K30" s="33">
        <f>_xlfn.IFNA(INDEX(TUSSENBEREKENINGEN!D:D, MATCH('Footprint incl maatregelen'!E30, TUSSENBEREKENINGEN!A:A, 0)),0)</f>
        <v>0</v>
      </c>
      <c r="L30" s="134">
        <f>_xlfn.IFNA(INDEX(TUSSENBEREKENINGEN!E:E, MATCH('Footprint incl maatregelen'!D30, TUSSENBEREKENINGEN!A:A, 0)),0)</f>
        <v>0</v>
      </c>
      <c r="M30" s="33">
        <f>_xlfn.IFNA(INDEX(TUSSENBEREKENINGEN!E:E, MATCH('Footprint incl maatregelen'!E30, TUSSENBEREKENINGEN!A:A, 0)),0)</f>
        <v>0</v>
      </c>
      <c r="N30" s="134">
        <f>_xlfn.IFNA(INDEX(TUSSENBEREKENINGEN!F:F, MATCH('Footprint incl maatregelen'!D30, TUSSENBEREKENINGEN!A:A, 0)),0)</f>
        <v>0</v>
      </c>
      <c r="O30" s="33">
        <f>_xlfn.IFNA(INDEX(TUSSENBEREKENINGEN!F:F, MATCH('Footprint incl maatregelen'!E30, TUSSENBEREKENINGEN!A:A, 0)),0)</f>
        <v>0</v>
      </c>
      <c r="P30" s="134">
        <f>_xlfn.IFNA(INDEX(TUSSENBEREKENINGEN!G:G, MATCH('Footprint incl maatregelen'!D30, TUSSENBEREKENINGEN!A:A, 0)),0)</f>
        <v>0</v>
      </c>
      <c r="Q30" s="33">
        <f>_xlfn.IFNA(INDEX(TUSSENBEREKENINGEN!G:G, MATCH('Footprint incl maatregelen'!E30, TUSSENBEREKENINGEN!A:A, 0)),0)</f>
        <v>0</v>
      </c>
      <c r="R30" s="134">
        <f>_xlfn.IFNA(INDEX(TUSSENBEREKENINGEN!H:H, MATCH('Footprint incl maatregelen'!D30, TUSSENBEREKENINGEN!A:A, 0)),0)</f>
        <v>0</v>
      </c>
      <c r="S30" s="33">
        <f>_xlfn.IFNA(INDEX(TUSSENBEREKENINGEN!H:H, MATCH('Footprint incl maatregelen'!E30, TUSSENBEREKENINGEN!A:A, 0)),0)</f>
        <v>0</v>
      </c>
      <c r="T30" s="120" cm="1">
        <f t="array" ref="T30">_xlfn.IFNA(INDEX('CO2 referentie footprint'!E:E, MATCH(1, (('CO2 referentie footprint'!A:A='Footprint incl maatregelen'!A30)*('CO2 referentie footprint'!C:C='Footprint incl maatregelen'!B30)*('CO2 referentie footprint'!D:D='Footprint incl maatregelen'!C30)), 0)),0)</f>
        <v>0</v>
      </c>
      <c r="U30" s="119">
        <f>_xlfn.IFNA(IF(G30 = "", T30 + (T30 * F30), T30 + (T30 * (F30 + G30)))*(1-'Materieel en Transport'!$I$40),0)</f>
        <v>0</v>
      </c>
      <c r="V30" s="119">
        <f>_xlfn.IFNA(IF(I30="", T30+(T30*H30), T30+(T30*(H30+I30)))*(1-'Materieel en Transport'!$J$40),0)</f>
        <v>0</v>
      </c>
      <c r="W30" s="119">
        <f>_xlfn.IFNA(IF(K30="",T30+(T30*J30),T30+(T30*(J30+K30)))*(1-'Materieel en Transport'!$K$40),0)</f>
        <v>0</v>
      </c>
      <c r="X30" s="119">
        <f>_xlfn.IFNA(IF(M30="",T30+(T30*L30),T30+(T30*(L30+M30)))*(1-'Materieel en Transport'!$L$40),0)</f>
        <v>0</v>
      </c>
      <c r="Y30" s="119">
        <f>_xlfn.IFNA(IF(O30="",T30+(T30*N30),T30+(T30*(N30+O30)))*(1-'Materieel en Transport'!$M$40),0)</f>
        <v>0</v>
      </c>
      <c r="Z30" s="119">
        <f>_xlfn.IFNA(IF(Q30="",T30+(T30*P30),T30+(T30*(P30+Q30)))*(1-'Materieel en Transport'!$N$40),0)</f>
        <v>0</v>
      </c>
      <c r="AA30" s="119">
        <f>_xlfn.IFNA(IF(S30="",T30+(T30*R30),T30+(T30*(R30+S30)))*(1-'Materieel en Transport'!$O$40),0)</f>
        <v>0</v>
      </c>
    </row>
    <row r="31" spans="1:27" x14ac:dyDescent="0.35">
      <c r="A31" s="125" t="s">
        <v>53</v>
      </c>
      <c r="B31" s="128" t="s">
        <v>72</v>
      </c>
      <c r="C31" s="128" t="s">
        <v>73</v>
      </c>
      <c r="D31" s="128" t="s">
        <v>25</v>
      </c>
      <c r="E31" s="131" t="s">
        <v>26</v>
      </c>
      <c r="F31" s="137">
        <f>_xlfn.IFNA(INDEX(TUSSENBEREKENINGEN!B:B, MATCH('Footprint incl maatregelen'!D31, TUSSENBEREKENINGEN!A:A, 0)),0)</f>
        <v>0</v>
      </c>
      <c r="G31" s="33">
        <f>_xlfn.IFNA(INDEX(TUSSENBEREKENINGEN!B:B, MATCH('Footprint incl maatregelen'!E31, TUSSENBEREKENINGEN!A:A, 0)),0)</f>
        <v>0</v>
      </c>
      <c r="H31" s="134">
        <f>_xlfn.IFNA(INDEX(TUSSENBEREKENINGEN!C:C, MATCH('Footprint incl maatregelen'!D31, TUSSENBEREKENINGEN!A:A, 0)),0)</f>
        <v>0</v>
      </c>
      <c r="I31" s="33">
        <f>_xlfn.IFNA(INDEX(TUSSENBEREKENINGEN!C:C, MATCH('Footprint incl maatregelen'!E31, TUSSENBEREKENINGEN!A:A, 0)),0)</f>
        <v>0</v>
      </c>
      <c r="J31" s="134">
        <f>_xlfn.IFNA(INDEX(TUSSENBEREKENINGEN!D:D, MATCH('Footprint incl maatregelen'!D31, TUSSENBEREKENINGEN!A:A, 0)),0)</f>
        <v>0</v>
      </c>
      <c r="K31" s="33">
        <f>_xlfn.IFNA(INDEX(TUSSENBEREKENINGEN!D:D, MATCH('Footprint incl maatregelen'!E31, TUSSENBEREKENINGEN!A:A, 0)),0)</f>
        <v>0</v>
      </c>
      <c r="L31" s="134">
        <f>_xlfn.IFNA(INDEX(TUSSENBEREKENINGEN!E:E, MATCH('Footprint incl maatregelen'!D31, TUSSENBEREKENINGEN!A:A, 0)),0)</f>
        <v>0</v>
      </c>
      <c r="M31" s="33">
        <f>_xlfn.IFNA(INDEX(TUSSENBEREKENINGEN!E:E, MATCH('Footprint incl maatregelen'!E31, TUSSENBEREKENINGEN!A:A, 0)),0)</f>
        <v>0</v>
      </c>
      <c r="N31" s="134">
        <f>_xlfn.IFNA(INDEX(TUSSENBEREKENINGEN!F:F, MATCH('Footprint incl maatregelen'!D31, TUSSENBEREKENINGEN!A:A, 0)),0)</f>
        <v>0</v>
      </c>
      <c r="O31" s="33">
        <f>_xlfn.IFNA(INDEX(TUSSENBEREKENINGEN!F:F, MATCH('Footprint incl maatregelen'!E31, TUSSENBEREKENINGEN!A:A, 0)),0)</f>
        <v>0</v>
      </c>
      <c r="P31" s="134">
        <f>_xlfn.IFNA(INDEX(TUSSENBEREKENINGEN!G:G, MATCH('Footprint incl maatregelen'!D31, TUSSENBEREKENINGEN!A:A, 0)),0)</f>
        <v>0</v>
      </c>
      <c r="Q31" s="33">
        <f>_xlfn.IFNA(INDEX(TUSSENBEREKENINGEN!G:G, MATCH('Footprint incl maatregelen'!E31, TUSSENBEREKENINGEN!A:A, 0)),0)</f>
        <v>0</v>
      </c>
      <c r="R31" s="134">
        <f>_xlfn.IFNA(INDEX(TUSSENBEREKENINGEN!H:H, MATCH('Footprint incl maatregelen'!D31, TUSSENBEREKENINGEN!A:A, 0)),0)</f>
        <v>0</v>
      </c>
      <c r="S31" s="33">
        <f>_xlfn.IFNA(INDEX(TUSSENBEREKENINGEN!H:H, MATCH('Footprint incl maatregelen'!E31, TUSSENBEREKENINGEN!A:A, 0)),0)</f>
        <v>0</v>
      </c>
      <c r="T31" s="120" cm="1">
        <f t="array" ref="T31">_xlfn.IFNA(INDEX('CO2 referentie footprint'!E:E, MATCH(1, (('CO2 referentie footprint'!A:A='Footprint incl maatregelen'!A31)*('CO2 referentie footprint'!C:C='Footprint incl maatregelen'!B31)*('CO2 referentie footprint'!D:D='Footprint incl maatregelen'!C31)), 0)),0)</f>
        <v>0</v>
      </c>
      <c r="U31" s="119">
        <f>_xlfn.IFNA(IF(G31 = "", T31 + (T31 * F31), T31 + (T31 * (F31 + G31)))*(1-'Materieel en Transport'!$I$40),0)</f>
        <v>0</v>
      </c>
      <c r="V31" s="119">
        <f>_xlfn.IFNA(IF(I31="", T31+(T31*H31), T31+(T31*(H31+I31)))*(1-'Materieel en Transport'!$J$40),0)</f>
        <v>0</v>
      </c>
      <c r="W31" s="119">
        <f>_xlfn.IFNA(IF(K31="",T31+(T31*J31),T31+(T31*(J31+K31)))*(1-'Materieel en Transport'!$K$40),0)</f>
        <v>0</v>
      </c>
      <c r="X31" s="119">
        <f>_xlfn.IFNA(IF(M31="",T31+(T31*L31),T31+(T31*(L31+M31)))*(1-'Materieel en Transport'!$L$40),0)</f>
        <v>0</v>
      </c>
      <c r="Y31" s="119">
        <f>_xlfn.IFNA(IF(O31="",T31+(T31*N31),T31+(T31*(N31+O31)))*(1-'Materieel en Transport'!$M$40),0)</f>
        <v>0</v>
      </c>
      <c r="Z31" s="119">
        <f>_xlfn.IFNA(IF(Q31="",T31+(T31*P31),T31+(T31*(P31+Q31)))*(1-'Materieel en Transport'!$N$40),0)</f>
        <v>0</v>
      </c>
      <c r="AA31" s="119">
        <f>_xlfn.IFNA(IF(S31="",T31+(T31*R31),T31+(T31*(R31+S31)))*(1-'Materieel en Transport'!$O$40),0)</f>
        <v>0</v>
      </c>
    </row>
    <row r="32" spans="1:27" x14ac:dyDescent="0.35">
      <c r="A32" s="125" t="s">
        <v>53</v>
      </c>
      <c r="B32" s="128" t="s">
        <v>72</v>
      </c>
      <c r="C32" s="128" t="s">
        <v>58</v>
      </c>
      <c r="D32" s="128" t="s">
        <v>59</v>
      </c>
      <c r="E32" s="131"/>
      <c r="F32" s="137">
        <f>_xlfn.IFNA(INDEX(TUSSENBEREKENINGEN!B:B, MATCH('Footprint incl maatregelen'!D32, TUSSENBEREKENINGEN!A:A, 0)),0)</f>
        <v>0</v>
      </c>
      <c r="G32" s="33">
        <f>_xlfn.IFNA(INDEX(TUSSENBEREKENINGEN!B:B, MATCH('Footprint incl maatregelen'!E32, TUSSENBEREKENINGEN!A:A, 0)),0)</f>
        <v>0</v>
      </c>
      <c r="H32" s="134">
        <f>_xlfn.IFNA(INDEX(TUSSENBEREKENINGEN!C:C, MATCH('Footprint incl maatregelen'!D32, TUSSENBEREKENINGEN!A:A, 0)),0)</f>
        <v>0</v>
      </c>
      <c r="I32" s="33">
        <f>_xlfn.IFNA(INDEX(TUSSENBEREKENINGEN!C:C, MATCH('Footprint incl maatregelen'!E32, TUSSENBEREKENINGEN!A:A, 0)),0)</f>
        <v>0</v>
      </c>
      <c r="J32" s="134">
        <f>_xlfn.IFNA(INDEX(TUSSENBEREKENINGEN!D:D, MATCH('Footprint incl maatregelen'!D32, TUSSENBEREKENINGEN!A:A, 0)),0)</f>
        <v>0</v>
      </c>
      <c r="K32" s="33">
        <f>_xlfn.IFNA(INDEX(TUSSENBEREKENINGEN!D:D, MATCH('Footprint incl maatregelen'!E32, TUSSENBEREKENINGEN!A:A, 0)),0)</f>
        <v>0</v>
      </c>
      <c r="L32" s="134">
        <f>_xlfn.IFNA(INDEX(TUSSENBEREKENINGEN!E:E, MATCH('Footprint incl maatregelen'!D32, TUSSENBEREKENINGEN!A:A, 0)),0)</f>
        <v>0</v>
      </c>
      <c r="M32" s="33">
        <f>_xlfn.IFNA(INDEX(TUSSENBEREKENINGEN!E:E, MATCH('Footprint incl maatregelen'!E32, TUSSENBEREKENINGEN!A:A, 0)),0)</f>
        <v>0</v>
      </c>
      <c r="N32" s="134">
        <f>_xlfn.IFNA(INDEX(TUSSENBEREKENINGEN!F:F, MATCH('Footprint incl maatregelen'!D32, TUSSENBEREKENINGEN!A:A, 0)),0)</f>
        <v>0</v>
      </c>
      <c r="O32" s="33">
        <f>_xlfn.IFNA(INDEX(TUSSENBEREKENINGEN!F:F, MATCH('Footprint incl maatregelen'!E32, TUSSENBEREKENINGEN!A:A, 0)),0)</f>
        <v>0</v>
      </c>
      <c r="P32" s="134">
        <f>_xlfn.IFNA(INDEX(TUSSENBEREKENINGEN!G:G, MATCH('Footprint incl maatregelen'!D32, TUSSENBEREKENINGEN!A:A, 0)),0)</f>
        <v>0</v>
      </c>
      <c r="Q32" s="33">
        <f>_xlfn.IFNA(INDEX(TUSSENBEREKENINGEN!G:G, MATCH('Footprint incl maatregelen'!E32, TUSSENBEREKENINGEN!A:A, 0)),0)</f>
        <v>0</v>
      </c>
      <c r="R32" s="134">
        <f>_xlfn.IFNA(INDEX(TUSSENBEREKENINGEN!H:H, MATCH('Footprint incl maatregelen'!D32, TUSSENBEREKENINGEN!A:A, 0)),0)</f>
        <v>0</v>
      </c>
      <c r="S32" s="33">
        <f>_xlfn.IFNA(INDEX(TUSSENBEREKENINGEN!H:H, MATCH('Footprint incl maatregelen'!E32, TUSSENBEREKENINGEN!A:A, 0)),0)</f>
        <v>0</v>
      </c>
      <c r="T32" s="120" cm="1">
        <f t="array" ref="T32">_xlfn.IFNA(INDEX('CO2 referentie footprint'!E:E, MATCH(1, (('CO2 referentie footprint'!A:A='Footprint incl maatregelen'!A32)*('CO2 referentie footprint'!C:C='Footprint incl maatregelen'!B32)*('CO2 referentie footprint'!D:D='Footprint incl maatregelen'!C32)), 0)),0)</f>
        <v>0</v>
      </c>
      <c r="U32" s="119">
        <f>_xlfn.IFNA(IF(G32 = "", T32 + (T32 * F32), T32 + (T32 * (F32 + G32)))*(1-'Materieel en Transport'!$I$40),0)</f>
        <v>0</v>
      </c>
      <c r="V32" s="119">
        <f>_xlfn.IFNA(IF(I32="", T32+(T32*H32), T32+(T32*(H32+I32)))*(1-'Materieel en Transport'!$J$40),0)</f>
        <v>0</v>
      </c>
      <c r="W32" s="119">
        <f>_xlfn.IFNA(IF(K32="",T32+(T32*J32),T32+(T32*(J32+K32)))*(1-'Materieel en Transport'!$K$40),0)</f>
        <v>0</v>
      </c>
      <c r="X32" s="119">
        <f>_xlfn.IFNA(IF(M32="",T32+(T32*L32),T32+(T32*(L32+M32)))*(1-'Materieel en Transport'!$L$40),0)</f>
        <v>0</v>
      </c>
      <c r="Y32" s="119">
        <f>_xlfn.IFNA(IF(O32="",T32+(T32*N32),T32+(T32*(N32+O32)))*(1-'Materieel en Transport'!$M$40),0)</f>
        <v>0</v>
      </c>
      <c r="Z32" s="119">
        <f>_xlfn.IFNA(IF(Q32="",T32+(T32*P32),T32+(T32*(P32+Q32)))*(1-'Materieel en Transport'!$N$40),0)</f>
        <v>0</v>
      </c>
      <c r="AA32" s="119">
        <f>_xlfn.IFNA(IF(S32="",T32+(T32*R32),T32+(T32*(R32+S32)))*(1-'Materieel en Transport'!$O$40),0)</f>
        <v>0</v>
      </c>
    </row>
    <row r="33" spans="1:27" x14ac:dyDescent="0.35">
      <c r="A33" s="125" t="s">
        <v>53</v>
      </c>
      <c r="B33" s="128" t="s">
        <v>74</v>
      </c>
      <c r="C33" s="128" t="s">
        <v>75</v>
      </c>
      <c r="D33" s="128" t="s">
        <v>76</v>
      </c>
      <c r="E33" s="131"/>
      <c r="F33" s="137">
        <f>_xlfn.IFNA(INDEX(TUSSENBEREKENINGEN!B:B, MATCH('Footprint incl maatregelen'!D33, TUSSENBEREKENINGEN!A:A, 0)),0)</f>
        <v>0</v>
      </c>
      <c r="G33" s="33">
        <f>_xlfn.IFNA(INDEX(TUSSENBEREKENINGEN!B:B, MATCH('Footprint incl maatregelen'!E33, TUSSENBEREKENINGEN!A:A, 0)),0)</f>
        <v>0</v>
      </c>
      <c r="H33" s="134">
        <f>_xlfn.IFNA(INDEX(TUSSENBEREKENINGEN!C:C, MATCH('Footprint incl maatregelen'!D33, TUSSENBEREKENINGEN!A:A, 0)),0)</f>
        <v>0</v>
      </c>
      <c r="I33" s="33">
        <f>_xlfn.IFNA(INDEX(TUSSENBEREKENINGEN!C:C, MATCH('Footprint incl maatregelen'!E33, TUSSENBEREKENINGEN!A:A, 0)),0)</f>
        <v>0</v>
      </c>
      <c r="J33" s="134">
        <f>_xlfn.IFNA(INDEX(TUSSENBEREKENINGEN!D:D, MATCH('Footprint incl maatregelen'!D33, TUSSENBEREKENINGEN!A:A, 0)),0)</f>
        <v>0</v>
      </c>
      <c r="K33" s="33">
        <f>_xlfn.IFNA(INDEX(TUSSENBEREKENINGEN!D:D, MATCH('Footprint incl maatregelen'!E33, TUSSENBEREKENINGEN!A:A, 0)),0)</f>
        <v>0</v>
      </c>
      <c r="L33" s="134">
        <f>_xlfn.IFNA(INDEX(TUSSENBEREKENINGEN!E:E, MATCH('Footprint incl maatregelen'!D33, TUSSENBEREKENINGEN!A:A, 0)),0)</f>
        <v>0</v>
      </c>
      <c r="M33" s="33">
        <f>_xlfn.IFNA(INDEX(TUSSENBEREKENINGEN!E:E, MATCH('Footprint incl maatregelen'!E33, TUSSENBEREKENINGEN!A:A, 0)),0)</f>
        <v>0</v>
      </c>
      <c r="N33" s="134">
        <f>_xlfn.IFNA(INDEX(TUSSENBEREKENINGEN!F:F, MATCH('Footprint incl maatregelen'!D33, TUSSENBEREKENINGEN!A:A, 0)),0)</f>
        <v>0</v>
      </c>
      <c r="O33" s="33">
        <f>_xlfn.IFNA(INDEX(TUSSENBEREKENINGEN!F:F, MATCH('Footprint incl maatregelen'!E33, TUSSENBEREKENINGEN!A:A, 0)),0)</f>
        <v>0</v>
      </c>
      <c r="P33" s="134">
        <f>_xlfn.IFNA(INDEX(TUSSENBEREKENINGEN!G:G, MATCH('Footprint incl maatregelen'!D33, TUSSENBEREKENINGEN!A:A, 0)),0)</f>
        <v>0</v>
      </c>
      <c r="Q33" s="33">
        <f>_xlfn.IFNA(INDEX(TUSSENBEREKENINGEN!G:G, MATCH('Footprint incl maatregelen'!E33, TUSSENBEREKENINGEN!A:A, 0)),0)</f>
        <v>0</v>
      </c>
      <c r="R33" s="134">
        <f>_xlfn.IFNA(INDEX(TUSSENBEREKENINGEN!H:H, MATCH('Footprint incl maatregelen'!D33, TUSSENBEREKENINGEN!A:A, 0)),0)</f>
        <v>0</v>
      </c>
      <c r="S33" s="33">
        <f>_xlfn.IFNA(INDEX(TUSSENBEREKENINGEN!H:H, MATCH('Footprint incl maatregelen'!E33, TUSSENBEREKENINGEN!A:A, 0)),0)</f>
        <v>0</v>
      </c>
      <c r="T33" s="120" cm="1">
        <f t="array" ref="T33">_xlfn.IFNA(INDEX('CO2 referentie footprint'!E:E, MATCH(1, (('CO2 referentie footprint'!A:A='Footprint incl maatregelen'!A33)*('CO2 referentie footprint'!C:C='Footprint incl maatregelen'!B33)*('CO2 referentie footprint'!D:D='Footprint incl maatregelen'!C33)), 0)),0)</f>
        <v>0</v>
      </c>
      <c r="U33" s="119">
        <f>_xlfn.IFNA(IF(G33 = "", T33 + (T33 * F33), T33 + (T33 * (F33 + G33)))*(1-'Materieel en Transport'!$I$40),0)</f>
        <v>0</v>
      </c>
      <c r="V33" s="119">
        <f>_xlfn.IFNA(IF(I33="", T33+(T33*H33), T33+(T33*(H33+I33)))*(1-'Materieel en Transport'!$J$40),0)</f>
        <v>0</v>
      </c>
      <c r="W33" s="119">
        <f>_xlfn.IFNA(IF(K33="",T33+(T33*J33),T33+(T33*(J33+K33)))*(1-'Materieel en Transport'!$K$40),0)</f>
        <v>0</v>
      </c>
      <c r="X33" s="119">
        <f>_xlfn.IFNA(IF(M33="",T33+(T33*L33),T33+(T33*(L33+M33)))*(1-'Materieel en Transport'!$L$40),0)</f>
        <v>0</v>
      </c>
      <c r="Y33" s="119">
        <f>_xlfn.IFNA(IF(O33="",T33+(T33*N33),T33+(T33*(N33+O33)))*(1-'Materieel en Transport'!$M$40),0)</f>
        <v>0</v>
      </c>
      <c r="Z33" s="119">
        <f>_xlfn.IFNA(IF(Q33="",T33+(T33*P33),T33+(T33*(P33+Q33)))*(1-'Materieel en Transport'!$N$40),0)</f>
        <v>0</v>
      </c>
      <c r="AA33" s="119">
        <f>_xlfn.IFNA(IF(S33="",T33+(T33*R33),T33+(T33*(R33+S33)))*(1-'Materieel en Transport'!$O$40),0)</f>
        <v>0</v>
      </c>
    </row>
    <row r="34" spans="1:27" x14ac:dyDescent="0.35">
      <c r="A34" s="125" t="s">
        <v>53</v>
      </c>
      <c r="B34" s="128" t="s">
        <v>74</v>
      </c>
      <c r="C34" s="128" t="s">
        <v>58</v>
      </c>
      <c r="D34" s="128" t="s">
        <v>59</v>
      </c>
      <c r="E34" s="131"/>
      <c r="F34" s="137">
        <f>_xlfn.IFNA(INDEX(TUSSENBEREKENINGEN!B:B, MATCH('Footprint incl maatregelen'!D34, TUSSENBEREKENINGEN!A:A, 0)),0)</f>
        <v>0</v>
      </c>
      <c r="G34" s="33">
        <f>_xlfn.IFNA(INDEX(TUSSENBEREKENINGEN!B:B, MATCH('Footprint incl maatregelen'!E34, TUSSENBEREKENINGEN!A:A, 0)),0)</f>
        <v>0</v>
      </c>
      <c r="H34" s="134">
        <f>_xlfn.IFNA(INDEX(TUSSENBEREKENINGEN!C:C, MATCH('Footprint incl maatregelen'!D34, TUSSENBEREKENINGEN!A:A, 0)),0)</f>
        <v>0</v>
      </c>
      <c r="I34" s="33">
        <f>_xlfn.IFNA(INDEX(TUSSENBEREKENINGEN!C:C, MATCH('Footprint incl maatregelen'!E34, TUSSENBEREKENINGEN!A:A, 0)),0)</f>
        <v>0</v>
      </c>
      <c r="J34" s="134">
        <f>_xlfn.IFNA(INDEX(TUSSENBEREKENINGEN!D:D, MATCH('Footprint incl maatregelen'!D34, TUSSENBEREKENINGEN!A:A, 0)),0)</f>
        <v>0</v>
      </c>
      <c r="K34" s="33">
        <f>_xlfn.IFNA(INDEX(TUSSENBEREKENINGEN!D:D, MATCH('Footprint incl maatregelen'!E34, TUSSENBEREKENINGEN!A:A, 0)),0)</f>
        <v>0</v>
      </c>
      <c r="L34" s="134">
        <f>_xlfn.IFNA(INDEX(TUSSENBEREKENINGEN!E:E, MATCH('Footprint incl maatregelen'!D34, TUSSENBEREKENINGEN!A:A, 0)),0)</f>
        <v>0</v>
      </c>
      <c r="M34" s="33">
        <f>_xlfn.IFNA(INDEX(TUSSENBEREKENINGEN!E:E, MATCH('Footprint incl maatregelen'!E34, TUSSENBEREKENINGEN!A:A, 0)),0)</f>
        <v>0</v>
      </c>
      <c r="N34" s="134">
        <f>_xlfn.IFNA(INDEX(TUSSENBEREKENINGEN!F:F, MATCH('Footprint incl maatregelen'!D34, TUSSENBEREKENINGEN!A:A, 0)),0)</f>
        <v>0</v>
      </c>
      <c r="O34" s="33">
        <f>_xlfn.IFNA(INDEX(TUSSENBEREKENINGEN!F:F, MATCH('Footprint incl maatregelen'!E34, TUSSENBEREKENINGEN!A:A, 0)),0)</f>
        <v>0</v>
      </c>
      <c r="P34" s="134">
        <f>_xlfn.IFNA(INDEX(TUSSENBEREKENINGEN!G:G, MATCH('Footprint incl maatregelen'!D34, TUSSENBEREKENINGEN!A:A, 0)),0)</f>
        <v>0</v>
      </c>
      <c r="Q34" s="33">
        <f>_xlfn.IFNA(INDEX(TUSSENBEREKENINGEN!G:G, MATCH('Footprint incl maatregelen'!E34, TUSSENBEREKENINGEN!A:A, 0)),0)</f>
        <v>0</v>
      </c>
      <c r="R34" s="134">
        <f>_xlfn.IFNA(INDEX(TUSSENBEREKENINGEN!H:H, MATCH('Footprint incl maatregelen'!D34, TUSSENBEREKENINGEN!A:A, 0)),0)</f>
        <v>0</v>
      </c>
      <c r="S34" s="33">
        <f>_xlfn.IFNA(INDEX(TUSSENBEREKENINGEN!H:H, MATCH('Footprint incl maatregelen'!E34, TUSSENBEREKENINGEN!A:A, 0)),0)</f>
        <v>0</v>
      </c>
      <c r="T34" s="120" cm="1">
        <f t="array" ref="T34">_xlfn.IFNA(INDEX('CO2 referentie footprint'!E:E, MATCH(1, (('CO2 referentie footprint'!A:A='Footprint incl maatregelen'!A34)*('CO2 referentie footprint'!C:C='Footprint incl maatregelen'!B34)*('CO2 referentie footprint'!D:D='Footprint incl maatregelen'!C34)), 0)),0)</f>
        <v>0</v>
      </c>
      <c r="U34" s="119">
        <f>_xlfn.IFNA(IF(G34 = "", T34 + (T34 * F34), T34 + (T34 * (F34 + G34)))*(1-'Materieel en Transport'!$I$40),0)</f>
        <v>0</v>
      </c>
      <c r="V34" s="119">
        <f>_xlfn.IFNA(IF(I34="", T34+(T34*H34), T34+(T34*(H34+I34)))*(1-'Materieel en Transport'!$J$40),0)</f>
        <v>0</v>
      </c>
      <c r="W34" s="119">
        <f>_xlfn.IFNA(IF(K34="",T34+(T34*J34),T34+(T34*(J34+K34)))*(1-'Materieel en Transport'!$K$40),0)</f>
        <v>0</v>
      </c>
      <c r="X34" s="119">
        <f>_xlfn.IFNA(IF(M34="",T34+(T34*L34),T34+(T34*(L34+M34)))*(1-'Materieel en Transport'!$L$40),0)</f>
        <v>0</v>
      </c>
      <c r="Y34" s="119">
        <f>_xlfn.IFNA(IF(O34="",T34+(T34*N34),T34+(T34*(N34+O34)))*(1-'Materieel en Transport'!$M$40),0)</f>
        <v>0</v>
      </c>
      <c r="Z34" s="119">
        <f>_xlfn.IFNA(IF(Q34="",T34+(T34*P34),T34+(T34*(P34+Q34)))*(1-'Materieel en Transport'!$N$40),0)</f>
        <v>0</v>
      </c>
      <c r="AA34" s="119">
        <f>_xlfn.IFNA(IF(S34="",T34+(T34*R34),T34+(T34*(R34+S34)))*(1-'Materieel en Transport'!$O$40),0)</f>
        <v>0</v>
      </c>
    </row>
    <row r="35" spans="1:27" x14ac:dyDescent="0.35">
      <c r="A35" s="125" t="s">
        <v>53</v>
      </c>
      <c r="B35" s="128" t="s">
        <v>77</v>
      </c>
      <c r="C35" s="128" t="s">
        <v>78</v>
      </c>
      <c r="D35" s="128" t="s">
        <v>59</v>
      </c>
      <c r="E35" s="131"/>
      <c r="F35" s="137">
        <f>_xlfn.IFNA(INDEX(TUSSENBEREKENINGEN!B:B, MATCH('Footprint incl maatregelen'!D35, TUSSENBEREKENINGEN!A:A, 0)),0)</f>
        <v>0</v>
      </c>
      <c r="G35" s="33">
        <f>_xlfn.IFNA(INDEX(TUSSENBEREKENINGEN!B:B, MATCH('Footprint incl maatregelen'!E35, TUSSENBEREKENINGEN!A:A, 0)),0)</f>
        <v>0</v>
      </c>
      <c r="H35" s="134">
        <f>_xlfn.IFNA(INDEX(TUSSENBEREKENINGEN!C:C, MATCH('Footprint incl maatregelen'!D35, TUSSENBEREKENINGEN!A:A, 0)),0)</f>
        <v>0</v>
      </c>
      <c r="I35" s="33">
        <f>_xlfn.IFNA(INDEX(TUSSENBEREKENINGEN!C:C, MATCH('Footprint incl maatregelen'!E35, TUSSENBEREKENINGEN!A:A, 0)),0)</f>
        <v>0</v>
      </c>
      <c r="J35" s="134">
        <f>_xlfn.IFNA(INDEX(TUSSENBEREKENINGEN!D:D, MATCH('Footprint incl maatregelen'!D35, TUSSENBEREKENINGEN!A:A, 0)),0)</f>
        <v>0</v>
      </c>
      <c r="K35" s="33">
        <f>_xlfn.IFNA(INDEX(TUSSENBEREKENINGEN!D:D, MATCH('Footprint incl maatregelen'!E35, TUSSENBEREKENINGEN!A:A, 0)),0)</f>
        <v>0</v>
      </c>
      <c r="L35" s="134">
        <f>_xlfn.IFNA(INDEX(TUSSENBEREKENINGEN!E:E, MATCH('Footprint incl maatregelen'!D35, TUSSENBEREKENINGEN!A:A, 0)),0)</f>
        <v>0</v>
      </c>
      <c r="M35" s="33">
        <f>_xlfn.IFNA(INDEX(TUSSENBEREKENINGEN!E:E, MATCH('Footprint incl maatregelen'!E35, TUSSENBEREKENINGEN!A:A, 0)),0)</f>
        <v>0</v>
      </c>
      <c r="N35" s="134">
        <f>_xlfn.IFNA(INDEX(TUSSENBEREKENINGEN!F:F, MATCH('Footprint incl maatregelen'!D35, TUSSENBEREKENINGEN!A:A, 0)),0)</f>
        <v>0</v>
      </c>
      <c r="O35" s="33">
        <f>_xlfn.IFNA(INDEX(TUSSENBEREKENINGEN!F:F, MATCH('Footprint incl maatregelen'!E35, TUSSENBEREKENINGEN!A:A, 0)),0)</f>
        <v>0</v>
      </c>
      <c r="P35" s="134">
        <f>_xlfn.IFNA(INDEX(TUSSENBEREKENINGEN!G:G, MATCH('Footprint incl maatregelen'!D35, TUSSENBEREKENINGEN!A:A, 0)),0)</f>
        <v>0</v>
      </c>
      <c r="Q35" s="33">
        <f>_xlfn.IFNA(INDEX(TUSSENBEREKENINGEN!G:G, MATCH('Footprint incl maatregelen'!E35, TUSSENBEREKENINGEN!A:A, 0)),0)</f>
        <v>0</v>
      </c>
      <c r="R35" s="134">
        <f>_xlfn.IFNA(INDEX(TUSSENBEREKENINGEN!H:H, MATCH('Footprint incl maatregelen'!D35, TUSSENBEREKENINGEN!A:A, 0)),0)</f>
        <v>0</v>
      </c>
      <c r="S35" s="33">
        <f>_xlfn.IFNA(INDEX(TUSSENBEREKENINGEN!H:H, MATCH('Footprint incl maatregelen'!E35, TUSSENBEREKENINGEN!A:A, 0)),0)</f>
        <v>0</v>
      </c>
      <c r="T35" s="120" cm="1">
        <f t="array" ref="T35">_xlfn.IFNA(INDEX('CO2 referentie footprint'!E:E, MATCH(1, (('CO2 referentie footprint'!A:A='Footprint incl maatregelen'!A35)*('CO2 referentie footprint'!C:C='Footprint incl maatregelen'!B35)*('CO2 referentie footprint'!D:D='Footprint incl maatregelen'!C35)), 0)),0)</f>
        <v>0</v>
      </c>
      <c r="U35" s="119">
        <f>_xlfn.IFNA(IF(G35 = "", T35 + (T35 * F35), T35 + (T35 * (F35 + G35)))*(1-'Materieel en Transport'!$I$40),0)</f>
        <v>0</v>
      </c>
      <c r="V35" s="119">
        <f>_xlfn.IFNA(IF(I35="", T35+(T35*H35), T35+(T35*(H35+I35)))*(1-'Materieel en Transport'!$J$40),0)</f>
        <v>0</v>
      </c>
      <c r="W35" s="119">
        <f>_xlfn.IFNA(IF(K35="",T35+(T35*J35),T35+(T35*(J35+K35)))*(1-'Materieel en Transport'!$K$40),0)</f>
        <v>0</v>
      </c>
      <c r="X35" s="119">
        <f>_xlfn.IFNA(IF(M35="",T35+(T35*L35),T35+(T35*(L35+M35)))*(1-'Materieel en Transport'!$L$40),0)</f>
        <v>0</v>
      </c>
      <c r="Y35" s="119">
        <f>_xlfn.IFNA(IF(O35="",T35+(T35*N35),T35+(T35*(N35+O35)))*(1-'Materieel en Transport'!$M$40),0)</f>
        <v>0</v>
      </c>
      <c r="Z35" s="119">
        <f>_xlfn.IFNA(IF(Q35="",T35+(T35*P35),T35+(T35*(P35+Q35)))*(1-'Materieel en Transport'!$N$40),0)</f>
        <v>0</v>
      </c>
      <c r="AA35" s="119">
        <f>_xlfn.IFNA(IF(S35="",T35+(T35*R35),T35+(T35*(R35+S35)))*(1-'Materieel en Transport'!$O$40),0)</f>
        <v>0</v>
      </c>
    </row>
    <row r="36" spans="1:27" x14ac:dyDescent="0.35">
      <c r="A36" s="125" t="s">
        <v>53</v>
      </c>
      <c r="B36" s="128" t="s">
        <v>79</v>
      </c>
      <c r="C36" s="128" t="s">
        <v>80</v>
      </c>
      <c r="D36" s="128" t="s">
        <v>31</v>
      </c>
      <c r="E36" s="131" t="s">
        <v>32</v>
      </c>
      <c r="F36" s="137">
        <f>_xlfn.IFNA(INDEX(TUSSENBEREKENINGEN!B:B, MATCH('Footprint incl maatregelen'!D36, TUSSENBEREKENINGEN!A:A, 0)),0)</f>
        <v>0</v>
      </c>
      <c r="G36" s="33">
        <f>_xlfn.IFNA(INDEX(TUSSENBEREKENINGEN!B:B, MATCH('Footprint incl maatregelen'!E36, TUSSENBEREKENINGEN!A:A, 0)),0)</f>
        <v>0</v>
      </c>
      <c r="H36" s="134">
        <f>_xlfn.IFNA(INDEX(TUSSENBEREKENINGEN!C:C, MATCH('Footprint incl maatregelen'!D36, TUSSENBEREKENINGEN!A:A, 0)),0)</f>
        <v>0</v>
      </c>
      <c r="I36" s="33">
        <f>_xlfn.IFNA(INDEX(TUSSENBEREKENINGEN!C:C, MATCH('Footprint incl maatregelen'!E36, TUSSENBEREKENINGEN!A:A, 0)),0)</f>
        <v>0</v>
      </c>
      <c r="J36" s="134">
        <f>_xlfn.IFNA(INDEX(TUSSENBEREKENINGEN!D:D, MATCH('Footprint incl maatregelen'!D36, TUSSENBEREKENINGEN!A:A, 0)),0)</f>
        <v>0</v>
      </c>
      <c r="K36" s="33">
        <f>_xlfn.IFNA(INDEX(TUSSENBEREKENINGEN!D:D, MATCH('Footprint incl maatregelen'!E36, TUSSENBEREKENINGEN!A:A, 0)),0)</f>
        <v>0</v>
      </c>
      <c r="L36" s="134">
        <f>_xlfn.IFNA(INDEX(TUSSENBEREKENINGEN!E:E, MATCH('Footprint incl maatregelen'!D36, TUSSENBEREKENINGEN!A:A, 0)),0)</f>
        <v>0</v>
      </c>
      <c r="M36" s="33">
        <f>_xlfn.IFNA(INDEX(TUSSENBEREKENINGEN!E:E, MATCH('Footprint incl maatregelen'!E36, TUSSENBEREKENINGEN!A:A, 0)),0)</f>
        <v>0</v>
      </c>
      <c r="N36" s="134">
        <f>_xlfn.IFNA(INDEX(TUSSENBEREKENINGEN!F:F, MATCH('Footprint incl maatregelen'!D36, TUSSENBEREKENINGEN!A:A, 0)),0)</f>
        <v>0</v>
      </c>
      <c r="O36" s="33">
        <f>_xlfn.IFNA(INDEX(TUSSENBEREKENINGEN!F:F, MATCH('Footprint incl maatregelen'!E36, TUSSENBEREKENINGEN!A:A, 0)),0)</f>
        <v>0</v>
      </c>
      <c r="P36" s="134">
        <f>_xlfn.IFNA(INDEX(TUSSENBEREKENINGEN!G:G, MATCH('Footprint incl maatregelen'!D36, TUSSENBEREKENINGEN!A:A, 0)),0)</f>
        <v>0</v>
      </c>
      <c r="Q36" s="33">
        <f>_xlfn.IFNA(INDEX(TUSSENBEREKENINGEN!G:G, MATCH('Footprint incl maatregelen'!E36, TUSSENBEREKENINGEN!A:A, 0)),0)</f>
        <v>0</v>
      </c>
      <c r="R36" s="134">
        <f>_xlfn.IFNA(INDEX(TUSSENBEREKENINGEN!H:H, MATCH('Footprint incl maatregelen'!D36, TUSSENBEREKENINGEN!A:A, 0)),0)</f>
        <v>0</v>
      </c>
      <c r="S36" s="33">
        <f>_xlfn.IFNA(INDEX(TUSSENBEREKENINGEN!H:H, MATCH('Footprint incl maatregelen'!E36, TUSSENBEREKENINGEN!A:A, 0)),0)</f>
        <v>0</v>
      </c>
      <c r="T36" s="120" cm="1">
        <f t="array" ref="T36">_xlfn.IFNA(INDEX('CO2 referentie footprint'!E:E, MATCH(1, (('CO2 referentie footprint'!A:A='Footprint incl maatregelen'!A36)*('CO2 referentie footprint'!C:C='Footprint incl maatregelen'!B36)*('CO2 referentie footprint'!D:D='Footprint incl maatregelen'!C36)), 0)),0)</f>
        <v>0</v>
      </c>
      <c r="U36" s="119">
        <f>_xlfn.IFNA(IF(G36 = "", T36 + (T36 * F36), T36 + (T36 * (F36 + G36)))*(1-'Materieel en Transport'!$I$40),0)</f>
        <v>0</v>
      </c>
      <c r="V36" s="119">
        <f>_xlfn.IFNA(IF(I36="", T36+(T36*H36), T36+(T36*(H36+I36)))*(1-'Materieel en Transport'!$J$40),0)</f>
        <v>0</v>
      </c>
      <c r="W36" s="119">
        <f>_xlfn.IFNA(IF(K36="",T36+(T36*J36),T36+(T36*(J36+K36)))*(1-'Materieel en Transport'!$K$40),0)</f>
        <v>0</v>
      </c>
      <c r="X36" s="119">
        <f>_xlfn.IFNA(IF(M36="",T36+(T36*L36),T36+(T36*(L36+M36)))*(1-'Materieel en Transport'!$L$40),0)</f>
        <v>0</v>
      </c>
      <c r="Y36" s="119">
        <f>_xlfn.IFNA(IF(O36="",T36+(T36*N36),T36+(T36*(N36+O36)))*(1-'Materieel en Transport'!$M$40),0)</f>
        <v>0</v>
      </c>
      <c r="Z36" s="119">
        <f>_xlfn.IFNA(IF(Q36="",T36+(T36*P36),T36+(T36*(P36+Q36)))*(1-'Materieel en Transport'!$N$40),0)</f>
        <v>0</v>
      </c>
      <c r="AA36" s="119">
        <f>_xlfn.IFNA(IF(S36="",T36+(T36*R36),T36+(T36*(R36+S36)))*(1-'Materieel en Transport'!$O$40),0)</f>
        <v>0</v>
      </c>
    </row>
    <row r="37" spans="1:27" x14ac:dyDescent="0.35">
      <c r="A37" s="125" t="s">
        <v>53</v>
      </c>
      <c r="B37" s="128" t="s">
        <v>81</v>
      </c>
      <c r="C37" s="128" t="s">
        <v>82</v>
      </c>
      <c r="D37" s="128" t="s">
        <v>59</v>
      </c>
      <c r="E37" s="131"/>
      <c r="F37" s="137">
        <f>_xlfn.IFNA(INDEX(TUSSENBEREKENINGEN!B:B, MATCH('Footprint incl maatregelen'!D37, TUSSENBEREKENINGEN!A:A, 0)),0)</f>
        <v>0</v>
      </c>
      <c r="G37" s="33">
        <f>_xlfn.IFNA(INDEX(TUSSENBEREKENINGEN!B:B, MATCH('Footprint incl maatregelen'!E37, TUSSENBEREKENINGEN!A:A, 0)),0)</f>
        <v>0</v>
      </c>
      <c r="H37" s="134">
        <f>_xlfn.IFNA(INDEX(TUSSENBEREKENINGEN!C:C, MATCH('Footprint incl maatregelen'!D37, TUSSENBEREKENINGEN!A:A, 0)),0)</f>
        <v>0</v>
      </c>
      <c r="I37" s="33">
        <f>_xlfn.IFNA(INDEX(TUSSENBEREKENINGEN!C:C, MATCH('Footprint incl maatregelen'!E37, TUSSENBEREKENINGEN!A:A, 0)),0)</f>
        <v>0</v>
      </c>
      <c r="J37" s="134">
        <f>_xlfn.IFNA(INDEX(TUSSENBEREKENINGEN!D:D, MATCH('Footprint incl maatregelen'!D37, TUSSENBEREKENINGEN!A:A, 0)),0)</f>
        <v>0</v>
      </c>
      <c r="K37" s="33">
        <f>_xlfn.IFNA(INDEX(TUSSENBEREKENINGEN!D:D, MATCH('Footprint incl maatregelen'!E37, TUSSENBEREKENINGEN!A:A, 0)),0)</f>
        <v>0</v>
      </c>
      <c r="L37" s="134">
        <f>_xlfn.IFNA(INDEX(TUSSENBEREKENINGEN!E:E, MATCH('Footprint incl maatregelen'!D37, TUSSENBEREKENINGEN!A:A, 0)),0)</f>
        <v>0</v>
      </c>
      <c r="M37" s="33">
        <f>_xlfn.IFNA(INDEX(TUSSENBEREKENINGEN!E:E, MATCH('Footprint incl maatregelen'!E37, TUSSENBEREKENINGEN!A:A, 0)),0)</f>
        <v>0</v>
      </c>
      <c r="N37" s="134">
        <f>_xlfn.IFNA(INDEX(TUSSENBEREKENINGEN!F:F, MATCH('Footprint incl maatregelen'!D37, TUSSENBEREKENINGEN!A:A, 0)),0)</f>
        <v>0</v>
      </c>
      <c r="O37" s="33">
        <f>_xlfn.IFNA(INDEX(TUSSENBEREKENINGEN!F:F, MATCH('Footprint incl maatregelen'!E37, TUSSENBEREKENINGEN!A:A, 0)),0)</f>
        <v>0</v>
      </c>
      <c r="P37" s="134">
        <f>_xlfn.IFNA(INDEX(TUSSENBEREKENINGEN!G:G, MATCH('Footprint incl maatregelen'!D37, TUSSENBEREKENINGEN!A:A, 0)),0)</f>
        <v>0</v>
      </c>
      <c r="Q37" s="33">
        <f>_xlfn.IFNA(INDEX(TUSSENBEREKENINGEN!G:G, MATCH('Footprint incl maatregelen'!E37, TUSSENBEREKENINGEN!A:A, 0)),0)</f>
        <v>0</v>
      </c>
      <c r="R37" s="134">
        <f>_xlfn.IFNA(INDEX(TUSSENBEREKENINGEN!H:H, MATCH('Footprint incl maatregelen'!D37, TUSSENBEREKENINGEN!A:A, 0)),0)</f>
        <v>0</v>
      </c>
      <c r="S37" s="33">
        <f>_xlfn.IFNA(INDEX(TUSSENBEREKENINGEN!H:H, MATCH('Footprint incl maatregelen'!E37, TUSSENBEREKENINGEN!A:A, 0)),0)</f>
        <v>0</v>
      </c>
      <c r="T37" s="120" cm="1">
        <f t="array" ref="T37">_xlfn.IFNA(INDEX('CO2 referentie footprint'!E:E, MATCH(1, (('CO2 referentie footprint'!A:A='Footprint incl maatregelen'!A37)*('CO2 referentie footprint'!C:C='Footprint incl maatregelen'!B37)*('CO2 referentie footprint'!D:D='Footprint incl maatregelen'!C37)), 0)),0)</f>
        <v>0</v>
      </c>
      <c r="U37" s="119">
        <f>_xlfn.IFNA(IF(G37 = "", T37 + (T37 * F37), T37 + (T37 * (F37 + G37)))*(1-'Materieel en Transport'!$I$40),0)</f>
        <v>0</v>
      </c>
      <c r="V37" s="119">
        <f>_xlfn.IFNA(IF(I37="", T37+(T37*H37), T37+(T37*(H37+I37)))*(1-'Materieel en Transport'!$J$40),0)</f>
        <v>0</v>
      </c>
      <c r="W37" s="119">
        <f>_xlfn.IFNA(IF(K37="",T37+(T37*J37),T37+(T37*(J37+K37)))*(1-'Materieel en Transport'!$K$40),0)</f>
        <v>0</v>
      </c>
      <c r="X37" s="119">
        <f>_xlfn.IFNA(IF(M37="",T37+(T37*L37),T37+(T37*(L37+M37)))*(1-'Materieel en Transport'!$L$40),0)</f>
        <v>0</v>
      </c>
      <c r="Y37" s="119">
        <f>_xlfn.IFNA(IF(O37="",T37+(T37*N37),T37+(T37*(N37+O37)))*(1-'Materieel en Transport'!$M$40),0)</f>
        <v>0</v>
      </c>
      <c r="Z37" s="119">
        <f>_xlfn.IFNA(IF(Q37="",T37+(T37*P37),T37+(T37*(P37+Q37)))*(1-'Materieel en Transport'!$N$40),0)</f>
        <v>0</v>
      </c>
      <c r="AA37" s="119">
        <f>_xlfn.IFNA(IF(S37="",T37+(T37*R37),T37+(T37*(R37+S37)))*(1-'Materieel en Transport'!$O$40),0)</f>
        <v>0</v>
      </c>
    </row>
    <row r="38" spans="1:27" x14ac:dyDescent="0.35">
      <c r="A38" s="125" t="s">
        <v>53</v>
      </c>
      <c r="B38" s="128" t="s">
        <v>83</v>
      </c>
      <c r="C38" s="128" t="s">
        <v>84</v>
      </c>
      <c r="D38" s="128" t="s">
        <v>59</v>
      </c>
      <c r="E38" s="131"/>
      <c r="F38" s="137">
        <f>_xlfn.IFNA(INDEX(TUSSENBEREKENINGEN!B:B, MATCH('Footprint incl maatregelen'!D38, TUSSENBEREKENINGEN!A:A, 0)),0)</f>
        <v>0</v>
      </c>
      <c r="G38" s="33">
        <f>_xlfn.IFNA(INDEX(TUSSENBEREKENINGEN!B:B, MATCH('Footprint incl maatregelen'!E38, TUSSENBEREKENINGEN!A:A, 0)),0)</f>
        <v>0</v>
      </c>
      <c r="H38" s="134">
        <f>_xlfn.IFNA(INDEX(TUSSENBEREKENINGEN!C:C, MATCH('Footprint incl maatregelen'!D38, TUSSENBEREKENINGEN!A:A, 0)),0)</f>
        <v>0</v>
      </c>
      <c r="I38" s="33">
        <f>_xlfn.IFNA(INDEX(TUSSENBEREKENINGEN!C:C, MATCH('Footprint incl maatregelen'!E38, TUSSENBEREKENINGEN!A:A, 0)),0)</f>
        <v>0</v>
      </c>
      <c r="J38" s="134">
        <f>_xlfn.IFNA(INDEX(TUSSENBEREKENINGEN!D:D, MATCH('Footprint incl maatregelen'!D38, TUSSENBEREKENINGEN!A:A, 0)),0)</f>
        <v>0</v>
      </c>
      <c r="K38" s="33">
        <f>_xlfn.IFNA(INDEX(TUSSENBEREKENINGEN!D:D, MATCH('Footprint incl maatregelen'!E38, TUSSENBEREKENINGEN!A:A, 0)),0)</f>
        <v>0</v>
      </c>
      <c r="L38" s="134">
        <f>_xlfn.IFNA(INDEX(TUSSENBEREKENINGEN!E:E, MATCH('Footprint incl maatregelen'!D38, TUSSENBEREKENINGEN!A:A, 0)),0)</f>
        <v>0</v>
      </c>
      <c r="M38" s="33">
        <f>_xlfn.IFNA(INDEX(TUSSENBEREKENINGEN!E:E, MATCH('Footprint incl maatregelen'!E38, TUSSENBEREKENINGEN!A:A, 0)),0)</f>
        <v>0</v>
      </c>
      <c r="N38" s="134">
        <f>_xlfn.IFNA(INDEX(TUSSENBEREKENINGEN!F:F, MATCH('Footprint incl maatregelen'!D38, TUSSENBEREKENINGEN!A:A, 0)),0)</f>
        <v>0</v>
      </c>
      <c r="O38" s="33">
        <f>_xlfn.IFNA(INDEX(TUSSENBEREKENINGEN!F:F, MATCH('Footprint incl maatregelen'!E38, TUSSENBEREKENINGEN!A:A, 0)),0)</f>
        <v>0</v>
      </c>
      <c r="P38" s="134">
        <f>_xlfn.IFNA(INDEX(TUSSENBEREKENINGEN!G:G, MATCH('Footprint incl maatregelen'!D38, TUSSENBEREKENINGEN!A:A, 0)),0)</f>
        <v>0</v>
      </c>
      <c r="Q38" s="33">
        <f>_xlfn.IFNA(INDEX(TUSSENBEREKENINGEN!G:G, MATCH('Footprint incl maatregelen'!E38, TUSSENBEREKENINGEN!A:A, 0)),0)</f>
        <v>0</v>
      </c>
      <c r="R38" s="134">
        <f>_xlfn.IFNA(INDEX(TUSSENBEREKENINGEN!H:H, MATCH('Footprint incl maatregelen'!D38, TUSSENBEREKENINGEN!A:A, 0)),0)</f>
        <v>0</v>
      </c>
      <c r="S38" s="33">
        <f>_xlfn.IFNA(INDEX(TUSSENBEREKENINGEN!H:H, MATCH('Footprint incl maatregelen'!E38, TUSSENBEREKENINGEN!A:A, 0)),0)</f>
        <v>0</v>
      </c>
      <c r="T38" s="120" cm="1">
        <f t="array" ref="T38">_xlfn.IFNA(INDEX('CO2 referentie footprint'!E:E, MATCH(1, (('CO2 referentie footprint'!A:A='Footprint incl maatregelen'!A38)*('CO2 referentie footprint'!C:C='Footprint incl maatregelen'!B38)*('CO2 referentie footprint'!D:D='Footprint incl maatregelen'!C38)), 0)),0)</f>
        <v>0</v>
      </c>
      <c r="U38" s="119">
        <f>_xlfn.IFNA(IF(G38 = "", T38 + (T38 * F38), T38 + (T38 * (F38 + G38)))*(1-'Materieel en Transport'!$I$40),0)</f>
        <v>0</v>
      </c>
      <c r="V38" s="119">
        <f>_xlfn.IFNA(IF(I38="", T38+(T38*H38), T38+(T38*(H38+I38)))*(1-'Materieel en Transport'!$J$40),0)</f>
        <v>0</v>
      </c>
      <c r="W38" s="119">
        <f>_xlfn.IFNA(IF(K38="",T38+(T38*J38),T38+(T38*(J38+K38)))*(1-'Materieel en Transport'!$K$40),0)</f>
        <v>0</v>
      </c>
      <c r="X38" s="119">
        <f>_xlfn.IFNA(IF(M38="",T38+(T38*L38),T38+(T38*(L38+M38)))*(1-'Materieel en Transport'!$L$40),0)</f>
        <v>0</v>
      </c>
      <c r="Y38" s="119">
        <f>_xlfn.IFNA(IF(O38="",T38+(T38*N38),T38+(T38*(N38+O38)))*(1-'Materieel en Transport'!$M$40),0)</f>
        <v>0</v>
      </c>
      <c r="Z38" s="119">
        <f>_xlfn.IFNA(IF(Q38="",T38+(T38*P38),T38+(T38*(P38+Q38)))*(1-'Materieel en Transport'!$N$40),0)</f>
        <v>0</v>
      </c>
      <c r="AA38" s="119">
        <f>_xlfn.IFNA(IF(S38="",T38+(T38*R38),T38+(T38*(R38+S38)))*(1-'Materieel en Transport'!$O$40),0)</f>
        <v>0</v>
      </c>
    </row>
    <row r="39" spans="1:27" x14ac:dyDescent="0.35">
      <c r="A39" s="125" t="s">
        <v>85</v>
      </c>
      <c r="B39" s="128" t="s">
        <v>86</v>
      </c>
      <c r="C39" s="128" t="s">
        <v>55</v>
      </c>
      <c r="D39" s="128" t="s">
        <v>40</v>
      </c>
      <c r="E39" s="131"/>
      <c r="F39" s="137">
        <f>_xlfn.IFNA(INDEX(TUSSENBEREKENINGEN!B:B, MATCH('Footprint incl maatregelen'!D39, TUSSENBEREKENINGEN!A:A, 0)),0)</f>
        <v>0</v>
      </c>
      <c r="G39" s="33">
        <f>_xlfn.IFNA(INDEX(TUSSENBEREKENINGEN!B:B, MATCH('Footprint incl maatregelen'!E39, TUSSENBEREKENINGEN!A:A, 0)),0)</f>
        <v>0</v>
      </c>
      <c r="H39" s="134">
        <f>_xlfn.IFNA(INDEX(TUSSENBEREKENINGEN!C:C, MATCH('Footprint incl maatregelen'!D39, TUSSENBEREKENINGEN!A:A, 0)),0)</f>
        <v>0</v>
      </c>
      <c r="I39" s="33">
        <f>_xlfn.IFNA(INDEX(TUSSENBEREKENINGEN!C:C, MATCH('Footprint incl maatregelen'!E39, TUSSENBEREKENINGEN!A:A, 0)),0)</f>
        <v>0</v>
      </c>
      <c r="J39" s="134">
        <f>_xlfn.IFNA(INDEX(TUSSENBEREKENINGEN!D:D, MATCH('Footprint incl maatregelen'!D39, TUSSENBEREKENINGEN!A:A, 0)),0)</f>
        <v>0</v>
      </c>
      <c r="K39" s="33">
        <f>_xlfn.IFNA(INDEX(TUSSENBEREKENINGEN!D:D, MATCH('Footprint incl maatregelen'!E39, TUSSENBEREKENINGEN!A:A, 0)),0)</f>
        <v>0</v>
      </c>
      <c r="L39" s="134">
        <f>_xlfn.IFNA(INDEX(TUSSENBEREKENINGEN!E:E, MATCH('Footprint incl maatregelen'!D39, TUSSENBEREKENINGEN!A:A, 0)),0)</f>
        <v>0</v>
      </c>
      <c r="M39" s="33">
        <f>_xlfn.IFNA(INDEX(TUSSENBEREKENINGEN!E:E, MATCH('Footprint incl maatregelen'!E39, TUSSENBEREKENINGEN!A:A, 0)),0)</f>
        <v>0</v>
      </c>
      <c r="N39" s="134">
        <f>_xlfn.IFNA(INDEX(TUSSENBEREKENINGEN!F:F, MATCH('Footprint incl maatregelen'!D39, TUSSENBEREKENINGEN!A:A, 0)),0)</f>
        <v>0</v>
      </c>
      <c r="O39" s="33">
        <f>_xlfn.IFNA(INDEX(TUSSENBEREKENINGEN!F:F, MATCH('Footprint incl maatregelen'!E39, TUSSENBEREKENINGEN!A:A, 0)),0)</f>
        <v>0</v>
      </c>
      <c r="P39" s="134">
        <f>_xlfn.IFNA(INDEX(TUSSENBEREKENINGEN!G:G, MATCH('Footprint incl maatregelen'!D39, TUSSENBEREKENINGEN!A:A, 0)),0)</f>
        <v>0</v>
      </c>
      <c r="Q39" s="33">
        <f>_xlfn.IFNA(INDEX(TUSSENBEREKENINGEN!G:G, MATCH('Footprint incl maatregelen'!E39, TUSSENBEREKENINGEN!A:A, 0)),0)</f>
        <v>0</v>
      </c>
      <c r="R39" s="134">
        <f>_xlfn.IFNA(INDEX(TUSSENBEREKENINGEN!H:H, MATCH('Footprint incl maatregelen'!D39, TUSSENBEREKENINGEN!A:A, 0)),0)</f>
        <v>0</v>
      </c>
      <c r="S39" s="33">
        <f>_xlfn.IFNA(INDEX(TUSSENBEREKENINGEN!H:H, MATCH('Footprint incl maatregelen'!E39, TUSSENBEREKENINGEN!A:A, 0)),0)</f>
        <v>0</v>
      </c>
      <c r="T39" s="120" cm="1">
        <f t="array" ref="T39">_xlfn.IFNA(INDEX('CO2 referentie footprint'!E:E, MATCH(1, (('CO2 referentie footprint'!A:A='Footprint incl maatregelen'!A39)*('CO2 referentie footprint'!C:C='Footprint incl maatregelen'!B39)*('CO2 referentie footprint'!D:D='Footprint incl maatregelen'!C39)), 0)),0)</f>
        <v>0</v>
      </c>
      <c r="U39" s="119">
        <f>_xlfn.IFNA(IF(G39 = "", T39 + (T39 * F39), T39 + (T39 * (F39 + G39)))*(1-'Materieel en Transport'!$I$40),0)</f>
        <v>0</v>
      </c>
      <c r="V39" s="119">
        <f>_xlfn.IFNA(IF(I39="", T39+(T39*H39), T39+(T39*(H39+I39)))*(1-'Materieel en Transport'!$J$40),0)</f>
        <v>0</v>
      </c>
      <c r="W39" s="119">
        <f>_xlfn.IFNA(IF(K39="",T39+(T39*J39),T39+(T39*(J39+K39)))*(1-'Materieel en Transport'!$K$40),0)</f>
        <v>0</v>
      </c>
      <c r="X39" s="119">
        <f>_xlfn.IFNA(IF(M39="",T39+(T39*L39),T39+(T39*(L39+M39)))*(1-'Materieel en Transport'!$L$40),0)</f>
        <v>0</v>
      </c>
      <c r="Y39" s="119">
        <f>_xlfn.IFNA(IF(O39="",T39+(T39*N39),T39+(T39*(N39+O39)))*(1-'Materieel en Transport'!$M$40),0)</f>
        <v>0</v>
      </c>
      <c r="Z39" s="119">
        <f>_xlfn.IFNA(IF(Q39="",T39+(T39*P39),T39+(T39*(P39+Q39)))*(1-'Materieel en Transport'!$N$40),0)</f>
        <v>0</v>
      </c>
      <c r="AA39" s="119">
        <f>_xlfn.IFNA(IF(S39="",T39+(T39*R39),T39+(T39*(R39+S39)))*(1-'Materieel en Transport'!$O$40),0)</f>
        <v>0</v>
      </c>
    </row>
    <row r="40" spans="1:27" x14ac:dyDescent="0.35">
      <c r="A40" s="125" t="s">
        <v>85</v>
      </c>
      <c r="B40" s="128" t="s">
        <v>86</v>
      </c>
      <c r="C40" s="128" t="s">
        <v>56</v>
      </c>
      <c r="D40" s="128" t="s">
        <v>38</v>
      </c>
      <c r="E40" s="131"/>
      <c r="F40" s="137">
        <f>_xlfn.IFNA(INDEX(TUSSENBEREKENINGEN!B:B, MATCH('Footprint incl maatregelen'!D40, TUSSENBEREKENINGEN!A:A, 0)),0)</f>
        <v>0</v>
      </c>
      <c r="G40" s="33">
        <f>_xlfn.IFNA(INDEX(TUSSENBEREKENINGEN!B:B, MATCH('Footprint incl maatregelen'!E40, TUSSENBEREKENINGEN!A:A, 0)),0)</f>
        <v>0</v>
      </c>
      <c r="H40" s="134">
        <f>_xlfn.IFNA(INDEX(TUSSENBEREKENINGEN!C:C, MATCH('Footprint incl maatregelen'!D40, TUSSENBEREKENINGEN!A:A, 0)),0)</f>
        <v>0</v>
      </c>
      <c r="I40" s="33">
        <f>_xlfn.IFNA(INDEX(TUSSENBEREKENINGEN!C:C, MATCH('Footprint incl maatregelen'!E40, TUSSENBEREKENINGEN!A:A, 0)),0)</f>
        <v>0</v>
      </c>
      <c r="J40" s="134">
        <f>_xlfn.IFNA(INDEX(TUSSENBEREKENINGEN!D:D, MATCH('Footprint incl maatregelen'!D40, TUSSENBEREKENINGEN!A:A, 0)),0)</f>
        <v>0</v>
      </c>
      <c r="K40" s="33">
        <f>_xlfn.IFNA(INDEX(TUSSENBEREKENINGEN!D:D, MATCH('Footprint incl maatregelen'!E40, TUSSENBEREKENINGEN!A:A, 0)),0)</f>
        <v>0</v>
      </c>
      <c r="L40" s="134">
        <f>_xlfn.IFNA(INDEX(TUSSENBEREKENINGEN!E:E, MATCH('Footprint incl maatregelen'!D40, TUSSENBEREKENINGEN!A:A, 0)),0)</f>
        <v>0</v>
      </c>
      <c r="M40" s="33">
        <f>_xlfn.IFNA(INDEX(TUSSENBEREKENINGEN!E:E, MATCH('Footprint incl maatregelen'!E40, TUSSENBEREKENINGEN!A:A, 0)),0)</f>
        <v>0</v>
      </c>
      <c r="N40" s="134">
        <f>_xlfn.IFNA(INDEX(TUSSENBEREKENINGEN!F:F, MATCH('Footprint incl maatregelen'!D40, TUSSENBEREKENINGEN!A:A, 0)),0)</f>
        <v>0</v>
      </c>
      <c r="O40" s="33">
        <f>_xlfn.IFNA(INDEX(TUSSENBEREKENINGEN!F:F, MATCH('Footprint incl maatregelen'!E40, TUSSENBEREKENINGEN!A:A, 0)),0)</f>
        <v>0</v>
      </c>
      <c r="P40" s="134">
        <f>_xlfn.IFNA(INDEX(TUSSENBEREKENINGEN!G:G, MATCH('Footprint incl maatregelen'!D40, TUSSENBEREKENINGEN!A:A, 0)),0)</f>
        <v>0</v>
      </c>
      <c r="Q40" s="33">
        <f>_xlfn.IFNA(INDEX(TUSSENBEREKENINGEN!G:G, MATCH('Footprint incl maatregelen'!E40, TUSSENBEREKENINGEN!A:A, 0)),0)</f>
        <v>0</v>
      </c>
      <c r="R40" s="134">
        <f>_xlfn.IFNA(INDEX(TUSSENBEREKENINGEN!H:H, MATCH('Footprint incl maatregelen'!D40, TUSSENBEREKENINGEN!A:A, 0)),0)</f>
        <v>0</v>
      </c>
      <c r="S40" s="33">
        <f>_xlfn.IFNA(INDEX(TUSSENBEREKENINGEN!H:H, MATCH('Footprint incl maatregelen'!E40, TUSSENBEREKENINGEN!A:A, 0)),0)</f>
        <v>0</v>
      </c>
      <c r="T40" s="120" cm="1">
        <f t="array" ref="T40">_xlfn.IFNA(INDEX('CO2 referentie footprint'!E:E, MATCH(1, (('CO2 referentie footprint'!A:A='Footprint incl maatregelen'!A40)*('CO2 referentie footprint'!C:C='Footprint incl maatregelen'!B40)*('CO2 referentie footprint'!D:D='Footprint incl maatregelen'!C40)), 0)),0)</f>
        <v>0</v>
      </c>
      <c r="U40" s="119">
        <f>_xlfn.IFNA(IF(G40 = "", T40 + (T40 * F40), T40 + (T40 * (F40 + G40)))*(1-'Materieel en Transport'!$I$40),0)</f>
        <v>0</v>
      </c>
      <c r="V40" s="119">
        <f>_xlfn.IFNA(IF(I40="", T40+(T40*H40), T40+(T40*(H40+I40)))*(1-'Materieel en Transport'!$J$40),0)</f>
        <v>0</v>
      </c>
      <c r="W40" s="119">
        <f>_xlfn.IFNA(IF(K40="",T40+(T40*J40),T40+(T40*(J40+K40)))*(1-'Materieel en Transport'!$K$40),0)</f>
        <v>0</v>
      </c>
      <c r="X40" s="119">
        <f>_xlfn.IFNA(IF(M40="",T40+(T40*L40),T40+(T40*(L40+M40)))*(1-'Materieel en Transport'!$L$40),0)</f>
        <v>0</v>
      </c>
      <c r="Y40" s="119">
        <f>_xlfn.IFNA(IF(O40="",T40+(T40*N40),T40+(T40*(N40+O40)))*(1-'Materieel en Transport'!$M$40),0)</f>
        <v>0</v>
      </c>
      <c r="Z40" s="119">
        <f>_xlfn.IFNA(IF(Q40="",T40+(T40*P40),T40+(T40*(P40+Q40)))*(1-'Materieel en Transport'!$N$40),0)</f>
        <v>0</v>
      </c>
      <c r="AA40" s="119">
        <f>_xlfn.IFNA(IF(S40="",T40+(T40*R40),T40+(T40*(R40+S40)))*(1-'Materieel en Transport'!$O$40),0)</f>
        <v>0</v>
      </c>
    </row>
    <row r="41" spans="1:27" x14ac:dyDescent="0.35">
      <c r="A41" s="125" t="s">
        <v>85</v>
      </c>
      <c r="B41" s="128" t="s">
        <v>86</v>
      </c>
      <c r="C41" s="128" t="s">
        <v>57</v>
      </c>
      <c r="D41" s="128" t="s">
        <v>38</v>
      </c>
      <c r="E41" s="131"/>
      <c r="F41" s="137">
        <f>_xlfn.IFNA(INDEX(TUSSENBEREKENINGEN!B:B, MATCH('Footprint incl maatregelen'!D41, TUSSENBEREKENINGEN!A:A, 0)),0)</f>
        <v>0</v>
      </c>
      <c r="G41" s="33">
        <f>_xlfn.IFNA(INDEX(TUSSENBEREKENINGEN!B:B, MATCH('Footprint incl maatregelen'!E41, TUSSENBEREKENINGEN!A:A, 0)),0)</f>
        <v>0</v>
      </c>
      <c r="H41" s="134">
        <f>_xlfn.IFNA(INDEX(TUSSENBEREKENINGEN!C:C, MATCH('Footprint incl maatregelen'!D41, TUSSENBEREKENINGEN!A:A, 0)),0)</f>
        <v>0</v>
      </c>
      <c r="I41" s="33">
        <f>_xlfn.IFNA(INDEX(TUSSENBEREKENINGEN!C:C, MATCH('Footprint incl maatregelen'!E41, TUSSENBEREKENINGEN!A:A, 0)),0)</f>
        <v>0</v>
      </c>
      <c r="J41" s="134">
        <f>_xlfn.IFNA(INDEX(TUSSENBEREKENINGEN!D:D, MATCH('Footprint incl maatregelen'!D41, TUSSENBEREKENINGEN!A:A, 0)),0)</f>
        <v>0</v>
      </c>
      <c r="K41" s="33">
        <f>_xlfn.IFNA(INDEX(TUSSENBEREKENINGEN!D:D, MATCH('Footprint incl maatregelen'!E41, TUSSENBEREKENINGEN!A:A, 0)),0)</f>
        <v>0</v>
      </c>
      <c r="L41" s="134">
        <f>_xlfn.IFNA(INDEX(TUSSENBEREKENINGEN!E:E, MATCH('Footprint incl maatregelen'!D41, TUSSENBEREKENINGEN!A:A, 0)),0)</f>
        <v>0</v>
      </c>
      <c r="M41" s="33">
        <f>_xlfn.IFNA(INDEX(TUSSENBEREKENINGEN!E:E, MATCH('Footprint incl maatregelen'!E41, TUSSENBEREKENINGEN!A:A, 0)),0)</f>
        <v>0</v>
      </c>
      <c r="N41" s="134">
        <f>_xlfn.IFNA(INDEX(TUSSENBEREKENINGEN!F:F, MATCH('Footprint incl maatregelen'!D41, TUSSENBEREKENINGEN!A:A, 0)),0)</f>
        <v>0</v>
      </c>
      <c r="O41" s="33">
        <f>_xlfn.IFNA(INDEX(TUSSENBEREKENINGEN!F:F, MATCH('Footprint incl maatregelen'!E41, TUSSENBEREKENINGEN!A:A, 0)),0)</f>
        <v>0</v>
      </c>
      <c r="P41" s="134">
        <f>_xlfn.IFNA(INDEX(TUSSENBEREKENINGEN!G:G, MATCH('Footprint incl maatregelen'!D41, TUSSENBEREKENINGEN!A:A, 0)),0)</f>
        <v>0</v>
      </c>
      <c r="Q41" s="33">
        <f>_xlfn.IFNA(INDEX(TUSSENBEREKENINGEN!G:G, MATCH('Footprint incl maatregelen'!E41, TUSSENBEREKENINGEN!A:A, 0)),0)</f>
        <v>0</v>
      </c>
      <c r="R41" s="134">
        <f>_xlfn.IFNA(INDEX(TUSSENBEREKENINGEN!H:H, MATCH('Footprint incl maatregelen'!D41, TUSSENBEREKENINGEN!A:A, 0)),0)</f>
        <v>0</v>
      </c>
      <c r="S41" s="33">
        <f>_xlfn.IFNA(INDEX(TUSSENBEREKENINGEN!H:H, MATCH('Footprint incl maatregelen'!E41, TUSSENBEREKENINGEN!A:A, 0)),0)</f>
        <v>0</v>
      </c>
      <c r="T41" s="120" cm="1">
        <f t="array" ref="T41">_xlfn.IFNA(INDEX('CO2 referentie footprint'!E:E, MATCH(1, (('CO2 referentie footprint'!A:A='Footprint incl maatregelen'!A41)*('CO2 referentie footprint'!C:C='Footprint incl maatregelen'!B41)*('CO2 referentie footprint'!D:D='Footprint incl maatregelen'!C41)), 0)),0)</f>
        <v>0</v>
      </c>
      <c r="U41" s="119">
        <f>_xlfn.IFNA(IF(G41 = "", T41 + (T41 * F41), T41 + (T41 * (F41 + G41)))*(1-'Materieel en Transport'!$I$40),0)</f>
        <v>0</v>
      </c>
      <c r="V41" s="119">
        <f>_xlfn.IFNA(IF(I41="", T41+(T41*H41), T41+(T41*(H41+I41)))*(1-'Materieel en Transport'!$J$40),0)</f>
        <v>0</v>
      </c>
      <c r="W41" s="119">
        <f>_xlfn.IFNA(IF(K41="",T41+(T41*J41),T41+(T41*(J41+K41)))*(1-'Materieel en Transport'!$K$40),0)</f>
        <v>0</v>
      </c>
      <c r="X41" s="119">
        <f>_xlfn.IFNA(IF(M41="",T41+(T41*L41),T41+(T41*(L41+M41)))*(1-'Materieel en Transport'!$L$40),0)</f>
        <v>0</v>
      </c>
      <c r="Y41" s="119">
        <f>_xlfn.IFNA(IF(O41="",T41+(T41*N41),T41+(T41*(N41+O41)))*(1-'Materieel en Transport'!$M$40),0)</f>
        <v>0</v>
      </c>
      <c r="Z41" s="119">
        <f>_xlfn.IFNA(IF(Q41="",T41+(T41*P41),T41+(T41*(P41+Q41)))*(1-'Materieel en Transport'!$N$40),0)</f>
        <v>0</v>
      </c>
      <c r="AA41" s="119">
        <f>_xlfn.IFNA(IF(S41="",T41+(T41*R41),T41+(T41*(R41+S41)))*(1-'Materieel en Transport'!$O$40),0)</f>
        <v>0</v>
      </c>
    </row>
    <row r="42" spans="1:27" x14ac:dyDescent="0.35">
      <c r="A42" s="125" t="s">
        <v>85</v>
      </c>
      <c r="B42" s="128" t="s">
        <v>86</v>
      </c>
      <c r="C42" s="128" t="s">
        <v>58</v>
      </c>
      <c r="D42" s="128" t="s">
        <v>59</v>
      </c>
      <c r="E42" s="131"/>
      <c r="F42" s="137">
        <f>_xlfn.IFNA(INDEX(TUSSENBEREKENINGEN!B:B, MATCH('Footprint incl maatregelen'!D42, TUSSENBEREKENINGEN!A:A, 0)),0)</f>
        <v>0</v>
      </c>
      <c r="G42" s="33">
        <f>_xlfn.IFNA(INDEX(TUSSENBEREKENINGEN!B:B, MATCH('Footprint incl maatregelen'!E42, TUSSENBEREKENINGEN!A:A, 0)),0)</f>
        <v>0</v>
      </c>
      <c r="H42" s="134">
        <f>_xlfn.IFNA(INDEX(TUSSENBEREKENINGEN!C:C, MATCH('Footprint incl maatregelen'!D42, TUSSENBEREKENINGEN!A:A, 0)),0)</f>
        <v>0</v>
      </c>
      <c r="I42" s="33">
        <f>_xlfn.IFNA(INDEX(TUSSENBEREKENINGEN!C:C, MATCH('Footprint incl maatregelen'!E42, TUSSENBEREKENINGEN!A:A, 0)),0)</f>
        <v>0</v>
      </c>
      <c r="J42" s="134">
        <f>_xlfn.IFNA(INDEX(TUSSENBEREKENINGEN!D:D, MATCH('Footprint incl maatregelen'!D42, TUSSENBEREKENINGEN!A:A, 0)),0)</f>
        <v>0</v>
      </c>
      <c r="K42" s="33">
        <f>_xlfn.IFNA(INDEX(TUSSENBEREKENINGEN!D:D, MATCH('Footprint incl maatregelen'!E42, TUSSENBEREKENINGEN!A:A, 0)),0)</f>
        <v>0</v>
      </c>
      <c r="L42" s="134">
        <f>_xlfn.IFNA(INDEX(TUSSENBEREKENINGEN!E:E, MATCH('Footprint incl maatregelen'!D42, TUSSENBEREKENINGEN!A:A, 0)),0)</f>
        <v>0</v>
      </c>
      <c r="M42" s="33">
        <f>_xlfn.IFNA(INDEX(TUSSENBEREKENINGEN!E:E, MATCH('Footprint incl maatregelen'!E42, TUSSENBEREKENINGEN!A:A, 0)),0)</f>
        <v>0</v>
      </c>
      <c r="N42" s="134">
        <f>_xlfn.IFNA(INDEX(TUSSENBEREKENINGEN!F:F, MATCH('Footprint incl maatregelen'!D42, TUSSENBEREKENINGEN!A:A, 0)),0)</f>
        <v>0</v>
      </c>
      <c r="O42" s="33">
        <f>_xlfn.IFNA(INDEX(TUSSENBEREKENINGEN!F:F, MATCH('Footprint incl maatregelen'!E42, TUSSENBEREKENINGEN!A:A, 0)),0)</f>
        <v>0</v>
      </c>
      <c r="P42" s="134">
        <f>_xlfn.IFNA(INDEX(TUSSENBEREKENINGEN!G:G, MATCH('Footprint incl maatregelen'!D42, TUSSENBEREKENINGEN!A:A, 0)),0)</f>
        <v>0</v>
      </c>
      <c r="Q42" s="33">
        <f>_xlfn.IFNA(INDEX(TUSSENBEREKENINGEN!G:G, MATCH('Footprint incl maatregelen'!E42, TUSSENBEREKENINGEN!A:A, 0)),0)</f>
        <v>0</v>
      </c>
      <c r="R42" s="134">
        <f>_xlfn.IFNA(INDEX(TUSSENBEREKENINGEN!H:H, MATCH('Footprint incl maatregelen'!D42, TUSSENBEREKENINGEN!A:A, 0)),0)</f>
        <v>0</v>
      </c>
      <c r="S42" s="33">
        <f>_xlfn.IFNA(INDEX(TUSSENBEREKENINGEN!H:H, MATCH('Footprint incl maatregelen'!E42, TUSSENBEREKENINGEN!A:A, 0)),0)</f>
        <v>0</v>
      </c>
      <c r="T42" s="120" cm="1">
        <f t="array" ref="T42">_xlfn.IFNA(INDEX('CO2 referentie footprint'!E:E, MATCH(1, (('CO2 referentie footprint'!A:A='Footprint incl maatregelen'!A42)*('CO2 referentie footprint'!C:C='Footprint incl maatregelen'!B42)*('CO2 referentie footprint'!D:D='Footprint incl maatregelen'!C42)), 0)),0)</f>
        <v>0</v>
      </c>
      <c r="U42" s="119">
        <f>_xlfn.IFNA(IF(G42 = "", T42 + (T42 * F42), T42 + (T42 * (F42 + G42)))*(1-'Materieel en Transport'!$I$40),0)</f>
        <v>0</v>
      </c>
      <c r="V42" s="119">
        <f>_xlfn.IFNA(IF(I42="", T42+(T42*H42), T42+(T42*(H42+I42)))*(1-'Materieel en Transport'!$J$40),0)</f>
        <v>0</v>
      </c>
      <c r="W42" s="119">
        <f>_xlfn.IFNA(IF(K42="",T42+(T42*J42),T42+(T42*(J42+K42)))*(1-'Materieel en Transport'!$K$40),0)</f>
        <v>0</v>
      </c>
      <c r="X42" s="119">
        <f>_xlfn.IFNA(IF(M42="",T42+(T42*L42),T42+(T42*(L42+M42)))*(1-'Materieel en Transport'!$L$40),0)</f>
        <v>0</v>
      </c>
      <c r="Y42" s="119">
        <f>_xlfn.IFNA(IF(O42="",T42+(T42*N42),T42+(T42*(N42+O42)))*(1-'Materieel en Transport'!$M$40),0)</f>
        <v>0</v>
      </c>
      <c r="Z42" s="119">
        <f>_xlfn.IFNA(IF(Q42="",T42+(T42*P42),T42+(T42*(P42+Q42)))*(1-'Materieel en Transport'!$N$40),0)</f>
        <v>0</v>
      </c>
      <c r="AA42" s="119">
        <f>_xlfn.IFNA(IF(S42="",T42+(T42*R42),T42+(T42*(R42+S42)))*(1-'Materieel en Transport'!$O$40),0)</f>
        <v>0</v>
      </c>
    </row>
    <row r="43" spans="1:27" x14ac:dyDescent="0.35">
      <c r="A43" s="125" t="s">
        <v>85</v>
      </c>
      <c r="B43" s="128" t="s">
        <v>86</v>
      </c>
      <c r="C43" s="128" t="s">
        <v>60</v>
      </c>
      <c r="D43" s="128" t="s">
        <v>38</v>
      </c>
      <c r="E43" s="131"/>
      <c r="F43" s="137">
        <f>_xlfn.IFNA(INDEX(TUSSENBEREKENINGEN!B:B, MATCH('Footprint incl maatregelen'!D43, TUSSENBEREKENINGEN!A:A, 0)),0)</f>
        <v>0</v>
      </c>
      <c r="G43" s="33">
        <f>_xlfn.IFNA(INDEX(TUSSENBEREKENINGEN!B:B, MATCH('Footprint incl maatregelen'!E43, TUSSENBEREKENINGEN!A:A, 0)),0)</f>
        <v>0</v>
      </c>
      <c r="H43" s="134">
        <f>_xlfn.IFNA(INDEX(TUSSENBEREKENINGEN!C:C, MATCH('Footprint incl maatregelen'!D43, TUSSENBEREKENINGEN!A:A, 0)),0)</f>
        <v>0</v>
      </c>
      <c r="I43" s="33">
        <f>_xlfn.IFNA(INDEX(TUSSENBEREKENINGEN!C:C, MATCH('Footprint incl maatregelen'!E43, TUSSENBEREKENINGEN!A:A, 0)),0)</f>
        <v>0</v>
      </c>
      <c r="J43" s="134">
        <f>_xlfn.IFNA(INDEX(TUSSENBEREKENINGEN!D:D, MATCH('Footprint incl maatregelen'!D43, TUSSENBEREKENINGEN!A:A, 0)),0)</f>
        <v>0</v>
      </c>
      <c r="K43" s="33">
        <f>_xlfn.IFNA(INDEX(TUSSENBEREKENINGEN!D:D, MATCH('Footprint incl maatregelen'!E43, TUSSENBEREKENINGEN!A:A, 0)),0)</f>
        <v>0</v>
      </c>
      <c r="L43" s="134">
        <f>_xlfn.IFNA(INDEX(TUSSENBEREKENINGEN!E:E, MATCH('Footprint incl maatregelen'!D43, TUSSENBEREKENINGEN!A:A, 0)),0)</f>
        <v>0</v>
      </c>
      <c r="M43" s="33">
        <f>_xlfn.IFNA(INDEX(TUSSENBEREKENINGEN!E:E, MATCH('Footprint incl maatregelen'!E43, TUSSENBEREKENINGEN!A:A, 0)),0)</f>
        <v>0</v>
      </c>
      <c r="N43" s="134">
        <f>_xlfn.IFNA(INDEX(TUSSENBEREKENINGEN!F:F, MATCH('Footprint incl maatregelen'!D43, TUSSENBEREKENINGEN!A:A, 0)),0)</f>
        <v>0</v>
      </c>
      <c r="O43" s="33">
        <f>_xlfn.IFNA(INDEX(TUSSENBEREKENINGEN!F:F, MATCH('Footprint incl maatregelen'!E43, TUSSENBEREKENINGEN!A:A, 0)),0)</f>
        <v>0</v>
      </c>
      <c r="P43" s="134">
        <f>_xlfn.IFNA(INDEX(TUSSENBEREKENINGEN!G:G, MATCH('Footprint incl maatregelen'!D43, TUSSENBEREKENINGEN!A:A, 0)),0)</f>
        <v>0</v>
      </c>
      <c r="Q43" s="33">
        <f>_xlfn.IFNA(INDEX(TUSSENBEREKENINGEN!G:G, MATCH('Footprint incl maatregelen'!E43, TUSSENBEREKENINGEN!A:A, 0)),0)</f>
        <v>0</v>
      </c>
      <c r="R43" s="134">
        <f>_xlfn.IFNA(INDEX(TUSSENBEREKENINGEN!H:H, MATCH('Footprint incl maatregelen'!D43, TUSSENBEREKENINGEN!A:A, 0)),0)</f>
        <v>0</v>
      </c>
      <c r="S43" s="33">
        <f>_xlfn.IFNA(INDEX(TUSSENBEREKENINGEN!H:H, MATCH('Footprint incl maatregelen'!E43, TUSSENBEREKENINGEN!A:A, 0)),0)</f>
        <v>0</v>
      </c>
      <c r="T43" s="120" cm="1">
        <f t="array" ref="T43">_xlfn.IFNA(INDEX('CO2 referentie footprint'!E:E, MATCH(1, (('CO2 referentie footprint'!A:A='Footprint incl maatregelen'!A43)*('CO2 referentie footprint'!C:C='Footprint incl maatregelen'!B43)*('CO2 referentie footprint'!D:D='Footprint incl maatregelen'!C43)), 0)),0)</f>
        <v>0</v>
      </c>
      <c r="U43" s="119">
        <f>_xlfn.IFNA(IF(G43 = "", T43 + (T43 * F43), T43 + (T43 * (F43 + G43)))*(1-'Materieel en Transport'!$I$40),0)</f>
        <v>0</v>
      </c>
      <c r="V43" s="119">
        <f>_xlfn.IFNA(IF(I43="", T43+(T43*H43), T43+(T43*(H43+I43)))*(1-'Materieel en Transport'!$J$40),0)</f>
        <v>0</v>
      </c>
      <c r="W43" s="119">
        <f>_xlfn.IFNA(IF(K43="",T43+(T43*J43),T43+(T43*(J43+K43)))*(1-'Materieel en Transport'!$K$40),0)</f>
        <v>0</v>
      </c>
      <c r="X43" s="119">
        <f>_xlfn.IFNA(IF(M43="",T43+(T43*L43),T43+(T43*(L43+M43)))*(1-'Materieel en Transport'!$L$40),0)</f>
        <v>0</v>
      </c>
      <c r="Y43" s="119">
        <f>_xlfn.IFNA(IF(O43="",T43+(T43*N43),T43+(T43*(N43+O43)))*(1-'Materieel en Transport'!$M$40),0)</f>
        <v>0</v>
      </c>
      <c r="Z43" s="119">
        <f>_xlfn.IFNA(IF(Q43="",T43+(T43*P43),T43+(T43*(P43+Q43)))*(1-'Materieel en Transport'!$N$40),0)</f>
        <v>0</v>
      </c>
      <c r="AA43" s="119">
        <f>_xlfn.IFNA(IF(S43="",T43+(T43*R43),T43+(T43*(R43+S43)))*(1-'Materieel en Transport'!$O$40),0)</f>
        <v>0</v>
      </c>
    </row>
    <row r="44" spans="1:27" x14ac:dyDescent="0.35">
      <c r="A44" s="125" t="s">
        <v>85</v>
      </c>
      <c r="B44" s="128" t="s">
        <v>86</v>
      </c>
      <c r="C44" s="128" t="s">
        <v>61</v>
      </c>
      <c r="D44" s="128" t="s">
        <v>38</v>
      </c>
      <c r="E44" s="131"/>
      <c r="F44" s="137">
        <f>_xlfn.IFNA(INDEX(TUSSENBEREKENINGEN!B:B, MATCH('Footprint incl maatregelen'!D44, TUSSENBEREKENINGEN!A:A, 0)),0)</f>
        <v>0</v>
      </c>
      <c r="G44" s="33">
        <f>_xlfn.IFNA(INDEX(TUSSENBEREKENINGEN!B:B, MATCH('Footprint incl maatregelen'!E44, TUSSENBEREKENINGEN!A:A, 0)),0)</f>
        <v>0</v>
      </c>
      <c r="H44" s="134">
        <f>_xlfn.IFNA(INDEX(TUSSENBEREKENINGEN!C:C, MATCH('Footprint incl maatregelen'!D44, TUSSENBEREKENINGEN!A:A, 0)),0)</f>
        <v>0</v>
      </c>
      <c r="I44" s="33">
        <f>_xlfn.IFNA(INDEX(TUSSENBEREKENINGEN!C:C, MATCH('Footprint incl maatregelen'!E44, TUSSENBEREKENINGEN!A:A, 0)),0)</f>
        <v>0</v>
      </c>
      <c r="J44" s="134">
        <f>_xlfn.IFNA(INDEX(TUSSENBEREKENINGEN!D:D, MATCH('Footprint incl maatregelen'!D44, TUSSENBEREKENINGEN!A:A, 0)),0)</f>
        <v>0</v>
      </c>
      <c r="K44" s="33">
        <f>_xlfn.IFNA(INDEX(TUSSENBEREKENINGEN!D:D, MATCH('Footprint incl maatregelen'!E44, TUSSENBEREKENINGEN!A:A, 0)),0)</f>
        <v>0</v>
      </c>
      <c r="L44" s="134">
        <f>_xlfn.IFNA(INDEX(TUSSENBEREKENINGEN!E:E, MATCH('Footprint incl maatregelen'!D44, TUSSENBEREKENINGEN!A:A, 0)),0)</f>
        <v>0</v>
      </c>
      <c r="M44" s="33">
        <f>_xlfn.IFNA(INDEX(TUSSENBEREKENINGEN!E:E, MATCH('Footprint incl maatregelen'!E44, TUSSENBEREKENINGEN!A:A, 0)),0)</f>
        <v>0</v>
      </c>
      <c r="N44" s="134">
        <f>_xlfn.IFNA(INDEX(TUSSENBEREKENINGEN!F:F, MATCH('Footprint incl maatregelen'!D44, TUSSENBEREKENINGEN!A:A, 0)),0)</f>
        <v>0</v>
      </c>
      <c r="O44" s="33">
        <f>_xlfn.IFNA(INDEX(TUSSENBEREKENINGEN!F:F, MATCH('Footprint incl maatregelen'!E44, TUSSENBEREKENINGEN!A:A, 0)),0)</f>
        <v>0</v>
      </c>
      <c r="P44" s="134">
        <f>_xlfn.IFNA(INDEX(TUSSENBEREKENINGEN!G:G, MATCH('Footprint incl maatregelen'!D44, TUSSENBEREKENINGEN!A:A, 0)),0)</f>
        <v>0</v>
      </c>
      <c r="Q44" s="33">
        <f>_xlfn.IFNA(INDEX(TUSSENBEREKENINGEN!G:G, MATCH('Footprint incl maatregelen'!E44, TUSSENBEREKENINGEN!A:A, 0)),0)</f>
        <v>0</v>
      </c>
      <c r="R44" s="134">
        <f>_xlfn.IFNA(INDEX(TUSSENBEREKENINGEN!H:H, MATCH('Footprint incl maatregelen'!D44, TUSSENBEREKENINGEN!A:A, 0)),0)</f>
        <v>0</v>
      </c>
      <c r="S44" s="33">
        <f>_xlfn.IFNA(INDEX(TUSSENBEREKENINGEN!H:H, MATCH('Footprint incl maatregelen'!E44, TUSSENBEREKENINGEN!A:A, 0)),0)</f>
        <v>0</v>
      </c>
      <c r="T44" s="120" cm="1">
        <f t="array" ref="T44">_xlfn.IFNA(INDEX('CO2 referentie footprint'!E:E, MATCH(1, (('CO2 referentie footprint'!A:A='Footprint incl maatregelen'!A44)*('CO2 referentie footprint'!C:C='Footprint incl maatregelen'!B44)*('CO2 referentie footprint'!D:D='Footprint incl maatregelen'!C44)), 0)),0)</f>
        <v>0</v>
      </c>
      <c r="U44" s="119">
        <f>_xlfn.IFNA(IF(G44 = "", T44 + (T44 * F44), T44 + (T44 * (F44 + G44)))*(1-'Materieel en Transport'!$I$40),0)</f>
        <v>0</v>
      </c>
      <c r="V44" s="119">
        <f>_xlfn.IFNA(IF(I44="", T44+(T44*H44), T44+(T44*(H44+I44)))*(1-'Materieel en Transport'!$J$40),0)</f>
        <v>0</v>
      </c>
      <c r="W44" s="119">
        <f>_xlfn.IFNA(IF(K44="",T44+(T44*J44),T44+(T44*(J44+K44)))*(1-'Materieel en Transport'!$K$40),0)</f>
        <v>0</v>
      </c>
      <c r="X44" s="119">
        <f>_xlfn.IFNA(IF(M44="",T44+(T44*L44),T44+(T44*(L44+M44)))*(1-'Materieel en Transport'!$L$40),0)</f>
        <v>0</v>
      </c>
      <c r="Y44" s="119">
        <f>_xlfn.IFNA(IF(O44="",T44+(T44*N44),T44+(T44*(N44+O44)))*(1-'Materieel en Transport'!$M$40),0)</f>
        <v>0</v>
      </c>
      <c r="Z44" s="119">
        <f>_xlfn.IFNA(IF(Q44="",T44+(T44*P44),T44+(T44*(P44+Q44)))*(1-'Materieel en Transport'!$N$40),0)</f>
        <v>0</v>
      </c>
      <c r="AA44" s="119">
        <f>_xlfn.IFNA(IF(S44="",T44+(T44*R44),T44+(T44*(R44+S44)))*(1-'Materieel en Transport'!$O$40),0)</f>
        <v>0</v>
      </c>
    </row>
    <row r="45" spans="1:27" x14ac:dyDescent="0.35">
      <c r="A45" s="125" t="s">
        <v>87</v>
      </c>
      <c r="B45" s="128" t="s">
        <v>88</v>
      </c>
      <c r="C45" s="128" t="s">
        <v>73</v>
      </c>
      <c r="D45" s="128" t="s">
        <v>25</v>
      </c>
      <c r="E45" s="131" t="s">
        <v>26</v>
      </c>
      <c r="F45" s="137">
        <f>_xlfn.IFNA(INDEX(TUSSENBEREKENINGEN!B:B, MATCH('Footprint incl maatregelen'!D45, TUSSENBEREKENINGEN!A:A, 0)),0)</f>
        <v>0</v>
      </c>
      <c r="G45" s="33">
        <f>_xlfn.IFNA(INDEX(TUSSENBEREKENINGEN!B:B, MATCH('Footprint incl maatregelen'!E45, TUSSENBEREKENINGEN!A:A, 0)),0)</f>
        <v>0</v>
      </c>
      <c r="H45" s="134">
        <f>_xlfn.IFNA(INDEX(TUSSENBEREKENINGEN!C:C, MATCH('Footprint incl maatregelen'!D45, TUSSENBEREKENINGEN!A:A, 0)),0)</f>
        <v>0</v>
      </c>
      <c r="I45" s="33">
        <f>_xlfn.IFNA(INDEX(TUSSENBEREKENINGEN!C:C, MATCH('Footprint incl maatregelen'!E45, TUSSENBEREKENINGEN!A:A, 0)),0)</f>
        <v>0</v>
      </c>
      <c r="J45" s="134">
        <f>_xlfn.IFNA(INDEX(TUSSENBEREKENINGEN!D:D, MATCH('Footprint incl maatregelen'!D45, TUSSENBEREKENINGEN!A:A, 0)),0)</f>
        <v>0</v>
      </c>
      <c r="K45" s="33">
        <f>_xlfn.IFNA(INDEX(TUSSENBEREKENINGEN!D:D, MATCH('Footprint incl maatregelen'!E45, TUSSENBEREKENINGEN!A:A, 0)),0)</f>
        <v>0</v>
      </c>
      <c r="L45" s="134">
        <f>_xlfn.IFNA(INDEX(TUSSENBEREKENINGEN!E:E, MATCH('Footprint incl maatregelen'!D45, TUSSENBEREKENINGEN!A:A, 0)),0)</f>
        <v>0</v>
      </c>
      <c r="M45" s="33">
        <f>_xlfn.IFNA(INDEX(TUSSENBEREKENINGEN!E:E, MATCH('Footprint incl maatregelen'!E45, TUSSENBEREKENINGEN!A:A, 0)),0)</f>
        <v>0</v>
      </c>
      <c r="N45" s="134">
        <f>_xlfn.IFNA(INDEX(TUSSENBEREKENINGEN!F:F, MATCH('Footprint incl maatregelen'!D45, TUSSENBEREKENINGEN!A:A, 0)),0)</f>
        <v>0</v>
      </c>
      <c r="O45" s="33">
        <f>_xlfn.IFNA(INDEX(TUSSENBEREKENINGEN!F:F, MATCH('Footprint incl maatregelen'!E45, TUSSENBEREKENINGEN!A:A, 0)),0)</f>
        <v>0</v>
      </c>
      <c r="P45" s="134">
        <f>_xlfn.IFNA(INDEX(TUSSENBEREKENINGEN!G:G, MATCH('Footprint incl maatregelen'!D45, TUSSENBEREKENINGEN!A:A, 0)),0)</f>
        <v>0</v>
      </c>
      <c r="Q45" s="33">
        <f>_xlfn.IFNA(INDEX(TUSSENBEREKENINGEN!G:G, MATCH('Footprint incl maatregelen'!E45, TUSSENBEREKENINGEN!A:A, 0)),0)</f>
        <v>0</v>
      </c>
      <c r="R45" s="134">
        <f>_xlfn.IFNA(INDEX(TUSSENBEREKENINGEN!H:H, MATCH('Footprint incl maatregelen'!D45, TUSSENBEREKENINGEN!A:A, 0)),0)</f>
        <v>0</v>
      </c>
      <c r="S45" s="33">
        <f>_xlfn.IFNA(INDEX(TUSSENBEREKENINGEN!H:H, MATCH('Footprint incl maatregelen'!E45, TUSSENBEREKENINGEN!A:A, 0)),0)</f>
        <v>0</v>
      </c>
      <c r="T45" s="120" cm="1">
        <f t="array" ref="T45">_xlfn.IFNA(INDEX('CO2 referentie footprint'!E:E, MATCH(1, (('CO2 referentie footprint'!A:A='Footprint incl maatregelen'!A45)*('CO2 referentie footprint'!C:C='Footprint incl maatregelen'!B45)*('CO2 referentie footprint'!D:D='Footprint incl maatregelen'!C45)), 0)),0)</f>
        <v>0</v>
      </c>
      <c r="U45" s="119">
        <f>_xlfn.IFNA(IF(G45 = "", T45 + (T45 * F45), T45 + (T45 * (F45 + G45)))*(1-'Materieel en Transport'!$I$40),0)</f>
        <v>0</v>
      </c>
      <c r="V45" s="119">
        <f>_xlfn.IFNA(IF(I45="", T45+(T45*H45), T45+(T45*(H45+I45)))*(1-'Materieel en Transport'!$J$40),0)</f>
        <v>0</v>
      </c>
      <c r="W45" s="119">
        <f>_xlfn.IFNA(IF(K45="",T45+(T45*J45),T45+(T45*(J45+K45)))*(1-'Materieel en Transport'!$K$40),0)</f>
        <v>0</v>
      </c>
      <c r="X45" s="119">
        <f>_xlfn.IFNA(IF(M45="",T45+(T45*L45),T45+(T45*(L45+M45)))*(1-'Materieel en Transport'!$L$40),0)</f>
        <v>0</v>
      </c>
      <c r="Y45" s="119">
        <f>_xlfn.IFNA(IF(O45="",T45+(T45*N45),T45+(T45*(N45+O45)))*(1-'Materieel en Transport'!$M$40),0)</f>
        <v>0</v>
      </c>
      <c r="Z45" s="119">
        <f>_xlfn.IFNA(IF(Q45="",T45+(T45*P45),T45+(T45*(P45+Q45)))*(1-'Materieel en Transport'!$N$40),0)</f>
        <v>0</v>
      </c>
      <c r="AA45" s="119">
        <f>_xlfn.IFNA(IF(S45="",T45+(T45*R45),T45+(T45*(R45+S45)))*(1-'Materieel en Transport'!$O$40),0)</f>
        <v>0</v>
      </c>
    </row>
    <row r="46" spans="1:27" x14ac:dyDescent="0.35">
      <c r="A46" s="125" t="s">
        <v>87</v>
      </c>
      <c r="B46" s="128" t="s">
        <v>88</v>
      </c>
      <c r="C46" s="128" t="s">
        <v>58</v>
      </c>
      <c r="D46" s="128" t="s">
        <v>59</v>
      </c>
      <c r="E46" s="131"/>
      <c r="F46" s="137">
        <f>_xlfn.IFNA(INDEX(TUSSENBEREKENINGEN!B:B, MATCH('Footprint incl maatregelen'!D46, TUSSENBEREKENINGEN!A:A, 0)),0)</f>
        <v>0</v>
      </c>
      <c r="G46" s="33">
        <f>_xlfn.IFNA(INDEX(TUSSENBEREKENINGEN!B:B, MATCH('Footprint incl maatregelen'!E46, TUSSENBEREKENINGEN!A:A, 0)),0)</f>
        <v>0</v>
      </c>
      <c r="H46" s="134">
        <f>_xlfn.IFNA(INDEX(TUSSENBEREKENINGEN!C:C, MATCH('Footprint incl maatregelen'!D46, TUSSENBEREKENINGEN!A:A, 0)),0)</f>
        <v>0</v>
      </c>
      <c r="I46" s="33">
        <f>_xlfn.IFNA(INDEX(TUSSENBEREKENINGEN!C:C, MATCH('Footprint incl maatregelen'!E46, TUSSENBEREKENINGEN!A:A, 0)),0)</f>
        <v>0</v>
      </c>
      <c r="J46" s="134">
        <f>_xlfn.IFNA(INDEX(TUSSENBEREKENINGEN!D:D, MATCH('Footprint incl maatregelen'!D46, TUSSENBEREKENINGEN!A:A, 0)),0)</f>
        <v>0</v>
      </c>
      <c r="K46" s="33">
        <f>_xlfn.IFNA(INDEX(TUSSENBEREKENINGEN!D:D, MATCH('Footprint incl maatregelen'!E46, TUSSENBEREKENINGEN!A:A, 0)),0)</f>
        <v>0</v>
      </c>
      <c r="L46" s="134">
        <f>_xlfn.IFNA(INDEX(TUSSENBEREKENINGEN!E:E, MATCH('Footprint incl maatregelen'!D46, TUSSENBEREKENINGEN!A:A, 0)),0)</f>
        <v>0</v>
      </c>
      <c r="M46" s="33">
        <f>_xlfn.IFNA(INDEX(TUSSENBEREKENINGEN!E:E, MATCH('Footprint incl maatregelen'!E46, TUSSENBEREKENINGEN!A:A, 0)),0)</f>
        <v>0</v>
      </c>
      <c r="N46" s="134">
        <f>_xlfn.IFNA(INDEX(TUSSENBEREKENINGEN!F:F, MATCH('Footprint incl maatregelen'!D46, TUSSENBEREKENINGEN!A:A, 0)),0)</f>
        <v>0</v>
      </c>
      <c r="O46" s="33">
        <f>_xlfn.IFNA(INDEX(TUSSENBEREKENINGEN!F:F, MATCH('Footprint incl maatregelen'!E46, TUSSENBEREKENINGEN!A:A, 0)),0)</f>
        <v>0</v>
      </c>
      <c r="P46" s="134">
        <f>_xlfn.IFNA(INDEX(TUSSENBEREKENINGEN!G:G, MATCH('Footprint incl maatregelen'!D46, TUSSENBEREKENINGEN!A:A, 0)),0)</f>
        <v>0</v>
      </c>
      <c r="Q46" s="33">
        <f>_xlfn.IFNA(INDEX(TUSSENBEREKENINGEN!G:G, MATCH('Footprint incl maatregelen'!E46, TUSSENBEREKENINGEN!A:A, 0)),0)</f>
        <v>0</v>
      </c>
      <c r="R46" s="134">
        <f>_xlfn.IFNA(INDEX(TUSSENBEREKENINGEN!H:H, MATCH('Footprint incl maatregelen'!D46, TUSSENBEREKENINGEN!A:A, 0)),0)</f>
        <v>0</v>
      </c>
      <c r="S46" s="33">
        <f>_xlfn.IFNA(INDEX(TUSSENBEREKENINGEN!H:H, MATCH('Footprint incl maatregelen'!E46, TUSSENBEREKENINGEN!A:A, 0)),0)</f>
        <v>0</v>
      </c>
      <c r="T46" s="120" cm="1">
        <f t="array" ref="T46">_xlfn.IFNA(INDEX('CO2 referentie footprint'!E:E, MATCH(1, (('CO2 referentie footprint'!A:A='Footprint incl maatregelen'!A46)*('CO2 referentie footprint'!C:C='Footprint incl maatregelen'!B46)*('CO2 referentie footprint'!D:D='Footprint incl maatregelen'!C46)), 0)),0)</f>
        <v>0</v>
      </c>
      <c r="U46" s="119">
        <f>_xlfn.IFNA(IF(G46 = "", T46 + (T46 * F46), T46 + (T46 * (F46 + G46)))*(1-'Materieel en Transport'!$I$40),0)</f>
        <v>0</v>
      </c>
      <c r="V46" s="119">
        <f>_xlfn.IFNA(IF(I46="", T46+(T46*H46), T46+(T46*(H46+I46)))*(1-'Materieel en Transport'!$J$40),0)</f>
        <v>0</v>
      </c>
      <c r="W46" s="119">
        <f>_xlfn.IFNA(IF(K46="",T46+(T46*J46),T46+(T46*(J46+K46)))*(1-'Materieel en Transport'!$K$40),0)</f>
        <v>0</v>
      </c>
      <c r="X46" s="119">
        <f>_xlfn.IFNA(IF(M46="",T46+(T46*L46),T46+(T46*(L46+M46)))*(1-'Materieel en Transport'!$L$40),0)</f>
        <v>0</v>
      </c>
      <c r="Y46" s="119">
        <f>_xlfn.IFNA(IF(O46="",T46+(T46*N46),T46+(T46*(N46+O46)))*(1-'Materieel en Transport'!$M$40),0)</f>
        <v>0</v>
      </c>
      <c r="Z46" s="119">
        <f>_xlfn.IFNA(IF(Q46="",T46+(T46*P46),T46+(T46*(P46+Q46)))*(1-'Materieel en Transport'!$N$40),0)</f>
        <v>0</v>
      </c>
      <c r="AA46" s="119">
        <f>_xlfn.IFNA(IF(S46="",T46+(T46*R46),T46+(T46*(R46+S46)))*(1-'Materieel en Transport'!$O$40),0)</f>
        <v>0</v>
      </c>
    </row>
    <row r="47" spans="1:27" x14ac:dyDescent="0.35">
      <c r="A47" s="125" t="s">
        <v>87</v>
      </c>
      <c r="B47" s="128" t="s">
        <v>89</v>
      </c>
      <c r="C47" s="128" t="s">
        <v>67</v>
      </c>
      <c r="D47" s="128" t="s">
        <v>28</v>
      </c>
      <c r="E47" s="131" t="s">
        <v>29</v>
      </c>
      <c r="F47" s="137">
        <f>_xlfn.IFNA(INDEX(TUSSENBEREKENINGEN!B:B, MATCH('Footprint incl maatregelen'!D47, TUSSENBEREKENINGEN!A:A, 0)),0)</f>
        <v>0</v>
      </c>
      <c r="G47" s="33">
        <f>_xlfn.IFNA(INDEX(TUSSENBEREKENINGEN!B:B, MATCH('Footprint incl maatregelen'!E47, TUSSENBEREKENINGEN!A:A, 0)),0)</f>
        <v>0</v>
      </c>
      <c r="H47" s="134">
        <f>_xlfn.IFNA(INDEX(TUSSENBEREKENINGEN!C:C, MATCH('Footprint incl maatregelen'!D47, TUSSENBEREKENINGEN!A:A, 0)),0)</f>
        <v>0</v>
      </c>
      <c r="I47" s="33">
        <f>_xlfn.IFNA(INDEX(TUSSENBEREKENINGEN!C:C, MATCH('Footprint incl maatregelen'!E47, TUSSENBEREKENINGEN!A:A, 0)),0)</f>
        <v>0</v>
      </c>
      <c r="J47" s="134">
        <f>_xlfn.IFNA(INDEX(TUSSENBEREKENINGEN!D:D, MATCH('Footprint incl maatregelen'!D47, TUSSENBEREKENINGEN!A:A, 0)),0)</f>
        <v>0</v>
      </c>
      <c r="K47" s="33">
        <f>_xlfn.IFNA(INDEX(TUSSENBEREKENINGEN!D:D, MATCH('Footprint incl maatregelen'!E47, TUSSENBEREKENINGEN!A:A, 0)),0)</f>
        <v>0</v>
      </c>
      <c r="L47" s="134">
        <f>_xlfn.IFNA(INDEX(TUSSENBEREKENINGEN!E:E, MATCH('Footprint incl maatregelen'!D47, TUSSENBEREKENINGEN!A:A, 0)),0)</f>
        <v>0</v>
      </c>
      <c r="M47" s="33">
        <f>_xlfn.IFNA(INDEX(TUSSENBEREKENINGEN!E:E, MATCH('Footprint incl maatregelen'!E47, TUSSENBEREKENINGEN!A:A, 0)),0)</f>
        <v>0</v>
      </c>
      <c r="N47" s="134">
        <f>_xlfn.IFNA(INDEX(TUSSENBEREKENINGEN!F:F, MATCH('Footprint incl maatregelen'!D47, TUSSENBEREKENINGEN!A:A, 0)),0)</f>
        <v>0</v>
      </c>
      <c r="O47" s="33">
        <f>_xlfn.IFNA(INDEX(TUSSENBEREKENINGEN!F:F, MATCH('Footprint incl maatregelen'!E47, TUSSENBEREKENINGEN!A:A, 0)),0)</f>
        <v>0</v>
      </c>
      <c r="P47" s="134">
        <f>_xlfn.IFNA(INDEX(TUSSENBEREKENINGEN!G:G, MATCH('Footprint incl maatregelen'!D47, TUSSENBEREKENINGEN!A:A, 0)),0)</f>
        <v>0</v>
      </c>
      <c r="Q47" s="33">
        <f>_xlfn.IFNA(INDEX(TUSSENBEREKENINGEN!G:G, MATCH('Footprint incl maatregelen'!E47, TUSSENBEREKENINGEN!A:A, 0)),0)</f>
        <v>0</v>
      </c>
      <c r="R47" s="134">
        <f>_xlfn.IFNA(INDEX(TUSSENBEREKENINGEN!H:H, MATCH('Footprint incl maatregelen'!D47, TUSSENBEREKENINGEN!A:A, 0)),0)</f>
        <v>0</v>
      </c>
      <c r="S47" s="33">
        <f>_xlfn.IFNA(INDEX(TUSSENBEREKENINGEN!H:H, MATCH('Footprint incl maatregelen'!E47, TUSSENBEREKENINGEN!A:A, 0)),0)</f>
        <v>0</v>
      </c>
      <c r="T47" s="120" cm="1">
        <f t="array" ref="T47">_xlfn.IFNA(INDEX('CO2 referentie footprint'!E:E, MATCH(1, (('CO2 referentie footprint'!A:A='Footprint incl maatregelen'!A47)*('CO2 referentie footprint'!C:C='Footprint incl maatregelen'!B47)*('CO2 referentie footprint'!D:D='Footprint incl maatregelen'!C47)), 0)),0)</f>
        <v>0</v>
      </c>
      <c r="U47" s="119">
        <f>_xlfn.IFNA(IF(G47 = "", T47 + (T47 * F47), T47 + (T47 * (F47 + G47)))*(1-'Materieel en Transport'!$I$40),0)</f>
        <v>0</v>
      </c>
      <c r="V47" s="119">
        <f>_xlfn.IFNA(IF(I47="", T47+(T47*H47), T47+(T47*(H47+I47)))*(1-'Materieel en Transport'!$J$40),0)</f>
        <v>0</v>
      </c>
      <c r="W47" s="119">
        <f>_xlfn.IFNA(IF(K47="",T47+(T47*J47),T47+(T47*(J47+K47)))*(1-'Materieel en Transport'!$K$40),0)</f>
        <v>0</v>
      </c>
      <c r="X47" s="119">
        <f>_xlfn.IFNA(IF(M47="",T47+(T47*L47),T47+(T47*(L47+M47)))*(1-'Materieel en Transport'!$L$40),0)</f>
        <v>0</v>
      </c>
      <c r="Y47" s="119">
        <f>_xlfn.IFNA(IF(O47="",T47+(T47*N47),T47+(T47*(N47+O47)))*(1-'Materieel en Transport'!$M$40),0)</f>
        <v>0</v>
      </c>
      <c r="Z47" s="119">
        <f>_xlfn.IFNA(IF(Q47="",T47+(T47*P47),T47+(T47*(P47+Q47)))*(1-'Materieel en Transport'!$N$40),0)</f>
        <v>0</v>
      </c>
      <c r="AA47" s="119">
        <f>_xlfn.IFNA(IF(S47="",T47+(T47*R47),T47+(T47*(R47+S47)))*(1-'Materieel en Transport'!$O$40),0)</f>
        <v>0</v>
      </c>
    </row>
    <row r="48" spans="1:27" x14ac:dyDescent="0.35">
      <c r="A48" s="125" t="s">
        <v>87</v>
      </c>
      <c r="B48" s="128" t="s">
        <v>89</v>
      </c>
      <c r="C48" s="128" t="s">
        <v>58</v>
      </c>
      <c r="D48" s="128" t="s">
        <v>59</v>
      </c>
      <c r="E48" s="131"/>
      <c r="F48" s="137">
        <f>_xlfn.IFNA(INDEX(TUSSENBEREKENINGEN!B:B, MATCH('Footprint incl maatregelen'!D48, TUSSENBEREKENINGEN!A:A, 0)),0)</f>
        <v>0</v>
      </c>
      <c r="G48" s="33">
        <f>_xlfn.IFNA(INDEX(TUSSENBEREKENINGEN!B:B, MATCH('Footprint incl maatregelen'!E48, TUSSENBEREKENINGEN!A:A, 0)),0)</f>
        <v>0</v>
      </c>
      <c r="H48" s="134">
        <f>_xlfn.IFNA(INDEX(TUSSENBEREKENINGEN!C:C, MATCH('Footprint incl maatregelen'!D48, TUSSENBEREKENINGEN!A:A, 0)),0)</f>
        <v>0</v>
      </c>
      <c r="I48" s="33">
        <f>_xlfn.IFNA(INDEX(TUSSENBEREKENINGEN!C:C, MATCH('Footprint incl maatregelen'!E48, TUSSENBEREKENINGEN!A:A, 0)),0)</f>
        <v>0</v>
      </c>
      <c r="J48" s="134">
        <f>_xlfn.IFNA(INDEX(TUSSENBEREKENINGEN!D:D, MATCH('Footprint incl maatregelen'!D48, TUSSENBEREKENINGEN!A:A, 0)),0)</f>
        <v>0</v>
      </c>
      <c r="K48" s="33">
        <f>_xlfn.IFNA(INDEX(TUSSENBEREKENINGEN!D:D, MATCH('Footprint incl maatregelen'!E48, TUSSENBEREKENINGEN!A:A, 0)),0)</f>
        <v>0</v>
      </c>
      <c r="L48" s="134">
        <f>_xlfn.IFNA(INDEX(TUSSENBEREKENINGEN!E:E, MATCH('Footprint incl maatregelen'!D48, TUSSENBEREKENINGEN!A:A, 0)),0)</f>
        <v>0</v>
      </c>
      <c r="M48" s="33">
        <f>_xlfn.IFNA(INDEX(TUSSENBEREKENINGEN!E:E, MATCH('Footprint incl maatregelen'!E48, TUSSENBEREKENINGEN!A:A, 0)),0)</f>
        <v>0</v>
      </c>
      <c r="N48" s="134">
        <f>_xlfn.IFNA(INDEX(TUSSENBEREKENINGEN!F:F, MATCH('Footprint incl maatregelen'!D48, TUSSENBEREKENINGEN!A:A, 0)),0)</f>
        <v>0</v>
      </c>
      <c r="O48" s="33">
        <f>_xlfn.IFNA(INDEX(TUSSENBEREKENINGEN!F:F, MATCH('Footprint incl maatregelen'!E48, TUSSENBEREKENINGEN!A:A, 0)),0)</f>
        <v>0</v>
      </c>
      <c r="P48" s="134">
        <f>_xlfn.IFNA(INDEX(TUSSENBEREKENINGEN!G:G, MATCH('Footprint incl maatregelen'!D48, TUSSENBEREKENINGEN!A:A, 0)),0)</f>
        <v>0</v>
      </c>
      <c r="Q48" s="33">
        <f>_xlfn.IFNA(INDEX(TUSSENBEREKENINGEN!G:G, MATCH('Footprint incl maatregelen'!E48, TUSSENBEREKENINGEN!A:A, 0)),0)</f>
        <v>0</v>
      </c>
      <c r="R48" s="134">
        <f>_xlfn.IFNA(INDEX(TUSSENBEREKENINGEN!H:H, MATCH('Footprint incl maatregelen'!D48, TUSSENBEREKENINGEN!A:A, 0)),0)</f>
        <v>0</v>
      </c>
      <c r="S48" s="33">
        <f>_xlfn.IFNA(INDEX(TUSSENBEREKENINGEN!H:H, MATCH('Footprint incl maatregelen'!E48, TUSSENBEREKENINGEN!A:A, 0)),0)</f>
        <v>0</v>
      </c>
      <c r="T48" s="120" cm="1">
        <f t="array" ref="T48">_xlfn.IFNA(INDEX('CO2 referentie footprint'!E:E, MATCH(1, (('CO2 referentie footprint'!A:A='Footprint incl maatregelen'!A48)*('CO2 referentie footprint'!C:C='Footprint incl maatregelen'!B48)*('CO2 referentie footprint'!D:D='Footprint incl maatregelen'!C48)), 0)),0)</f>
        <v>0</v>
      </c>
      <c r="U48" s="119">
        <f>_xlfn.IFNA(IF(G48 = "", T48 + (T48 * F48), T48 + (T48 * (F48 + G48)))*(1-'Materieel en Transport'!$I$40),0)</f>
        <v>0</v>
      </c>
      <c r="V48" s="119">
        <f>_xlfn.IFNA(IF(I48="", T48+(T48*H48), T48+(T48*(H48+I48)))*(1-'Materieel en Transport'!$J$40),0)</f>
        <v>0</v>
      </c>
      <c r="W48" s="119">
        <f>_xlfn.IFNA(IF(K48="",T48+(T48*J48),T48+(T48*(J48+K48)))*(1-'Materieel en Transport'!$K$40),0)</f>
        <v>0</v>
      </c>
      <c r="X48" s="119">
        <f>_xlfn.IFNA(IF(M48="",T48+(T48*L48),T48+(T48*(L48+M48)))*(1-'Materieel en Transport'!$L$40),0)</f>
        <v>0</v>
      </c>
      <c r="Y48" s="119">
        <f>_xlfn.IFNA(IF(O48="",T48+(T48*N48),T48+(T48*(N48+O48)))*(1-'Materieel en Transport'!$M$40),0)</f>
        <v>0</v>
      </c>
      <c r="Z48" s="119">
        <f>_xlfn.IFNA(IF(Q48="",T48+(T48*P48),T48+(T48*(P48+Q48)))*(1-'Materieel en Transport'!$N$40),0)</f>
        <v>0</v>
      </c>
      <c r="AA48" s="119">
        <f>_xlfn.IFNA(IF(S48="",T48+(T48*R48),T48+(T48*(R48+S48)))*(1-'Materieel en Transport'!$O$40),0)</f>
        <v>0</v>
      </c>
    </row>
    <row r="49" spans="1:27" x14ac:dyDescent="0.35">
      <c r="A49" s="125" t="s">
        <v>87</v>
      </c>
      <c r="B49" s="128" t="s">
        <v>90</v>
      </c>
      <c r="C49" s="128" t="s">
        <v>69</v>
      </c>
      <c r="D49" s="128" t="s">
        <v>31</v>
      </c>
      <c r="E49" s="131" t="s">
        <v>32</v>
      </c>
      <c r="F49" s="137">
        <f>_xlfn.IFNA(INDEX(TUSSENBEREKENINGEN!B:B, MATCH('Footprint incl maatregelen'!D49, TUSSENBEREKENINGEN!A:A, 0)),0)</f>
        <v>0</v>
      </c>
      <c r="G49" s="33">
        <f>_xlfn.IFNA(INDEX(TUSSENBEREKENINGEN!B:B, MATCH('Footprint incl maatregelen'!E49, TUSSENBEREKENINGEN!A:A, 0)),0)</f>
        <v>0</v>
      </c>
      <c r="H49" s="134">
        <f>_xlfn.IFNA(INDEX(TUSSENBEREKENINGEN!C:C, MATCH('Footprint incl maatregelen'!D49, TUSSENBEREKENINGEN!A:A, 0)),0)</f>
        <v>0</v>
      </c>
      <c r="I49" s="33">
        <f>_xlfn.IFNA(INDEX(TUSSENBEREKENINGEN!C:C, MATCH('Footprint incl maatregelen'!E49, TUSSENBEREKENINGEN!A:A, 0)),0)</f>
        <v>0</v>
      </c>
      <c r="J49" s="134">
        <f>_xlfn.IFNA(INDEX(TUSSENBEREKENINGEN!D:D, MATCH('Footprint incl maatregelen'!D49, TUSSENBEREKENINGEN!A:A, 0)),0)</f>
        <v>0</v>
      </c>
      <c r="K49" s="33">
        <f>_xlfn.IFNA(INDEX(TUSSENBEREKENINGEN!D:D, MATCH('Footprint incl maatregelen'!E49, TUSSENBEREKENINGEN!A:A, 0)),0)</f>
        <v>0</v>
      </c>
      <c r="L49" s="134">
        <f>_xlfn.IFNA(INDEX(TUSSENBEREKENINGEN!E:E, MATCH('Footprint incl maatregelen'!D49, TUSSENBEREKENINGEN!A:A, 0)),0)</f>
        <v>0</v>
      </c>
      <c r="M49" s="33">
        <f>_xlfn.IFNA(INDEX(TUSSENBEREKENINGEN!E:E, MATCH('Footprint incl maatregelen'!E49, TUSSENBEREKENINGEN!A:A, 0)),0)</f>
        <v>0</v>
      </c>
      <c r="N49" s="134">
        <f>_xlfn.IFNA(INDEX(TUSSENBEREKENINGEN!F:F, MATCH('Footprint incl maatregelen'!D49, TUSSENBEREKENINGEN!A:A, 0)),0)</f>
        <v>0</v>
      </c>
      <c r="O49" s="33">
        <f>_xlfn.IFNA(INDEX(TUSSENBEREKENINGEN!F:F, MATCH('Footprint incl maatregelen'!E49, TUSSENBEREKENINGEN!A:A, 0)),0)</f>
        <v>0</v>
      </c>
      <c r="P49" s="134">
        <f>_xlfn.IFNA(INDEX(TUSSENBEREKENINGEN!G:G, MATCH('Footprint incl maatregelen'!D49, TUSSENBEREKENINGEN!A:A, 0)),0)</f>
        <v>0</v>
      </c>
      <c r="Q49" s="33">
        <f>_xlfn.IFNA(INDEX(TUSSENBEREKENINGEN!G:G, MATCH('Footprint incl maatregelen'!E49, TUSSENBEREKENINGEN!A:A, 0)),0)</f>
        <v>0</v>
      </c>
      <c r="R49" s="134">
        <f>_xlfn.IFNA(INDEX(TUSSENBEREKENINGEN!H:H, MATCH('Footprint incl maatregelen'!D49, TUSSENBEREKENINGEN!A:A, 0)),0)</f>
        <v>0</v>
      </c>
      <c r="S49" s="33">
        <f>_xlfn.IFNA(INDEX(TUSSENBEREKENINGEN!H:H, MATCH('Footprint incl maatregelen'!E49, TUSSENBEREKENINGEN!A:A, 0)),0)</f>
        <v>0</v>
      </c>
      <c r="T49" s="120" cm="1">
        <f t="array" ref="T49">_xlfn.IFNA(INDEX('CO2 referentie footprint'!E:E, MATCH(1, (('CO2 referentie footprint'!A:A='Footprint incl maatregelen'!A49)*('CO2 referentie footprint'!C:C='Footprint incl maatregelen'!B49)*('CO2 referentie footprint'!D:D='Footprint incl maatregelen'!C49)), 0)),0)</f>
        <v>0</v>
      </c>
      <c r="U49" s="119">
        <f>_xlfn.IFNA(IF(G49 = "", T49 + (T49 * F49), T49 + (T49 * (F49 + G49)))*(1-'Materieel en Transport'!$I$40),0)</f>
        <v>0</v>
      </c>
      <c r="V49" s="119">
        <f>_xlfn.IFNA(IF(I49="", T49+(T49*H49), T49+(T49*(H49+I49)))*(1-'Materieel en Transport'!$J$40),0)</f>
        <v>0</v>
      </c>
      <c r="W49" s="119">
        <f>_xlfn.IFNA(IF(K49="",T49+(T49*J49),T49+(T49*(J49+K49)))*(1-'Materieel en Transport'!$K$40),0)</f>
        <v>0</v>
      </c>
      <c r="X49" s="119">
        <f>_xlfn.IFNA(IF(M49="",T49+(T49*L49),T49+(T49*(L49+M49)))*(1-'Materieel en Transport'!$L$40),0)</f>
        <v>0</v>
      </c>
      <c r="Y49" s="119">
        <f>_xlfn.IFNA(IF(O49="",T49+(T49*N49),T49+(T49*(N49+O49)))*(1-'Materieel en Transport'!$M$40),0)</f>
        <v>0</v>
      </c>
      <c r="Z49" s="119">
        <f>_xlfn.IFNA(IF(Q49="",T49+(T49*P49),T49+(T49*(P49+Q49)))*(1-'Materieel en Transport'!$N$40),0)</f>
        <v>0</v>
      </c>
      <c r="AA49" s="119">
        <f>_xlfn.IFNA(IF(S49="",T49+(T49*R49),T49+(T49*(R49+S49)))*(1-'Materieel en Transport'!$O$40),0)</f>
        <v>0</v>
      </c>
    </row>
    <row r="50" spans="1:27" x14ac:dyDescent="0.35">
      <c r="A50" s="125" t="s">
        <v>87</v>
      </c>
      <c r="B50" s="128" t="s">
        <v>90</v>
      </c>
      <c r="C50" s="128" t="s">
        <v>58</v>
      </c>
      <c r="D50" s="128" t="s">
        <v>59</v>
      </c>
      <c r="E50" s="131"/>
      <c r="F50" s="137">
        <f>_xlfn.IFNA(INDEX(TUSSENBEREKENINGEN!B:B, MATCH('Footprint incl maatregelen'!D50, TUSSENBEREKENINGEN!A:A, 0)),0)</f>
        <v>0</v>
      </c>
      <c r="G50" s="33">
        <f>_xlfn.IFNA(INDEX(TUSSENBEREKENINGEN!B:B, MATCH('Footprint incl maatregelen'!E50, TUSSENBEREKENINGEN!A:A, 0)),0)</f>
        <v>0</v>
      </c>
      <c r="H50" s="134">
        <f>_xlfn.IFNA(INDEX(TUSSENBEREKENINGEN!C:C, MATCH('Footprint incl maatregelen'!D50, TUSSENBEREKENINGEN!A:A, 0)),0)</f>
        <v>0</v>
      </c>
      <c r="I50" s="33">
        <f>_xlfn.IFNA(INDEX(TUSSENBEREKENINGEN!C:C, MATCH('Footprint incl maatregelen'!E50, TUSSENBEREKENINGEN!A:A, 0)),0)</f>
        <v>0</v>
      </c>
      <c r="J50" s="134">
        <f>_xlfn.IFNA(INDEX(TUSSENBEREKENINGEN!D:D, MATCH('Footprint incl maatregelen'!D50, TUSSENBEREKENINGEN!A:A, 0)),0)</f>
        <v>0</v>
      </c>
      <c r="K50" s="33">
        <f>_xlfn.IFNA(INDEX(TUSSENBEREKENINGEN!D:D, MATCH('Footprint incl maatregelen'!E50, TUSSENBEREKENINGEN!A:A, 0)),0)</f>
        <v>0</v>
      </c>
      <c r="L50" s="134">
        <f>_xlfn.IFNA(INDEX(TUSSENBEREKENINGEN!E:E, MATCH('Footprint incl maatregelen'!D50, TUSSENBEREKENINGEN!A:A, 0)),0)</f>
        <v>0</v>
      </c>
      <c r="M50" s="33">
        <f>_xlfn.IFNA(INDEX(TUSSENBEREKENINGEN!E:E, MATCH('Footprint incl maatregelen'!E50, TUSSENBEREKENINGEN!A:A, 0)),0)</f>
        <v>0</v>
      </c>
      <c r="N50" s="134">
        <f>_xlfn.IFNA(INDEX(TUSSENBEREKENINGEN!F:F, MATCH('Footprint incl maatregelen'!D50, TUSSENBEREKENINGEN!A:A, 0)),0)</f>
        <v>0</v>
      </c>
      <c r="O50" s="33">
        <f>_xlfn.IFNA(INDEX(TUSSENBEREKENINGEN!F:F, MATCH('Footprint incl maatregelen'!E50, TUSSENBEREKENINGEN!A:A, 0)),0)</f>
        <v>0</v>
      </c>
      <c r="P50" s="134">
        <f>_xlfn.IFNA(INDEX(TUSSENBEREKENINGEN!G:G, MATCH('Footprint incl maatregelen'!D50, TUSSENBEREKENINGEN!A:A, 0)),0)</f>
        <v>0</v>
      </c>
      <c r="Q50" s="33">
        <f>_xlfn.IFNA(INDEX(TUSSENBEREKENINGEN!G:G, MATCH('Footprint incl maatregelen'!E50, TUSSENBEREKENINGEN!A:A, 0)),0)</f>
        <v>0</v>
      </c>
      <c r="R50" s="134">
        <f>_xlfn.IFNA(INDEX(TUSSENBEREKENINGEN!H:H, MATCH('Footprint incl maatregelen'!D50, TUSSENBEREKENINGEN!A:A, 0)),0)</f>
        <v>0</v>
      </c>
      <c r="S50" s="33">
        <f>_xlfn.IFNA(INDEX(TUSSENBEREKENINGEN!H:H, MATCH('Footprint incl maatregelen'!E50, TUSSENBEREKENINGEN!A:A, 0)),0)</f>
        <v>0</v>
      </c>
      <c r="T50" s="120" cm="1">
        <f t="array" ref="T50">_xlfn.IFNA(INDEX('CO2 referentie footprint'!E:E, MATCH(1, (('CO2 referentie footprint'!A:A='Footprint incl maatregelen'!A50)*('CO2 referentie footprint'!C:C='Footprint incl maatregelen'!B50)*('CO2 referentie footprint'!D:D='Footprint incl maatregelen'!C50)), 0)),0)</f>
        <v>0</v>
      </c>
      <c r="U50" s="119">
        <f>_xlfn.IFNA(IF(G50 = "", T50 + (T50 * F50), T50 + (T50 * (F50 + G50)))*(1-'Materieel en Transport'!$I$40),0)</f>
        <v>0</v>
      </c>
      <c r="V50" s="119">
        <f>_xlfn.IFNA(IF(I50="", T50+(T50*H50), T50+(T50*(H50+I50)))*(1-'Materieel en Transport'!$J$40),0)</f>
        <v>0</v>
      </c>
      <c r="W50" s="119">
        <f>_xlfn.IFNA(IF(K50="",T50+(T50*J50),T50+(T50*(J50+K50)))*(1-'Materieel en Transport'!$K$40),0)</f>
        <v>0</v>
      </c>
      <c r="X50" s="119">
        <f>_xlfn.IFNA(IF(M50="",T50+(T50*L50),T50+(T50*(L50+M50)))*(1-'Materieel en Transport'!$L$40),0)</f>
        <v>0</v>
      </c>
      <c r="Y50" s="119">
        <f>_xlfn.IFNA(IF(O50="",T50+(T50*N50),T50+(T50*(N50+O50)))*(1-'Materieel en Transport'!$M$40),0)</f>
        <v>0</v>
      </c>
      <c r="Z50" s="119">
        <f>_xlfn.IFNA(IF(Q50="",T50+(T50*P50),T50+(T50*(P50+Q50)))*(1-'Materieel en Transport'!$N$40),0)</f>
        <v>0</v>
      </c>
      <c r="AA50" s="119">
        <f>_xlfn.IFNA(IF(S50="",T50+(T50*R50),T50+(T50*(R50+S50)))*(1-'Materieel en Transport'!$O$40),0)</f>
        <v>0</v>
      </c>
    </row>
    <row r="51" spans="1:27" x14ac:dyDescent="0.35">
      <c r="A51" s="125" t="s">
        <v>87</v>
      </c>
      <c r="B51" s="128" t="s">
        <v>91</v>
      </c>
      <c r="C51" s="128" t="s">
        <v>71</v>
      </c>
      <c r="D51" s="128" t="s">
        <v>39</v>
      </c>
      <c r="E51" s="131"/>
      <c r="F51" s="137">
        <f>_xlfn.IFNA(INDEX(TUSSENBEREKENINGEN!B:B, MATCH('Footprint incl maatregelen'!D51, TUSSENBEREKENINGEN!A:A, 0)),0)</f>
        <v>0</v>
      </c>
      <c r="G51" s="33">
        <f>_xlfn.IFNA(INDEX(TUSSENBEREKENINGEN!B:B, MATCH('Footprint incl maatregelen'!E51, TUSSENBEREKENINGEN!A:A, 0)),0)</f>
        <v>0</v>
      </c>
      <c r="H51" s="134">
        <f>_xlfn.IFNA(INDEX(TUSSENBEREKENINGEN!C:C, MATCH('Footprint incl maatregelen'!D51, TUSSENBEREKENINGEN!A:A, 0)),0)</f>
        <v>0</v>
      </c>
      <c r="I51" s="33">
        <f>_xlfn.IFNA(INDEX(TUSSENBEREKENINGEN!C:C, MATCH('Footprint incl maatregelen'!E51, TUSSENBEREKENINGEN!A:A, 0)),0)</f>
        <v>0</v>
      </c>
      <c r="J51" s="134">
        <f>_xlfn.IFNA(INDEX(TUSSENBEREKENINGEN!D:D, MATCH('Footprint incl maatregelen'!D51, TUSSENBEREKENINGEN!A:A, 0)),0)</f>
        <v>0</v>
      </c>
      <c r="K51" s="33">
        <f>_xlfn.IFNA(INDEX(TUSSENBEREKENINGEN!D:D, MATCH('Footprint incl maatregelen'!E51, TUSSENBEREKENINGEN!A:A, 0)),0)</f>
        <v>0</v>
      </c>
      <c r="L51" s="134">
        <f>_xlfn.IFNA(INDEX(TUSSENBEREKENINGEN!E:E, MATCH('Footprint incl maatregelen'!D51, TUSSENBEREKENINGEN!A:A, 0)),0)</f>
        <v>0</v>
      </c>
      <c r="M51" s="33">
        <f>_xlfn.IFNA(INDEX(TUSSENBEREKENINGEN!E:E, MATCH('Footprint incl maatregelen'!E51, TUSSENBEREKENINGEN!A:A, 0)),0)</f>
        <v>0</v>
      </c>
      <c r="N51" s="134">
        <f>_xlfn.IFNA(INDEX(TUSSENBEREKENINGEN!F:F, MATCH('Footprint incl maatregelen'!D51, TUSSENBEREKENINGEN!A:A, 0)),0)</f>
        <v>0</v>
      </c>
      <c r="O51" s="33">
        <f>_xlfn.IFNA(INDEX(TUSSENBEREKENINGEN!F:F, MATCH('Footprint incl maatregelen'!E51, TUSSENBEREKENINGEN!A:A, 0)),0)</f>
        <v>0</v>
      </c>
      <c r="P51" s="134">
        <f>_xlfn.IFNA(INDEX(TUSSENBEREKENINGEN!G:G, MATCH('Footprint incl maatregelen'!D51, TUSSENBEREKENINGEN!A:A, 0)),0)</f>
        <v>0</v>
      </c>
      <c r="Q51" s="33">
        <f>_xlfn.IFNA(INDEX(TUSSENBEREKENINGEN!G:G, MATCH('Footprint incl maatregelen'!E51, TUSSENBEREKENINGEN!A:A, 0)),0)</f>
        <v>0</v>
      </c>
      <c r="R51" s="134">
        <f>_xlfn.IFNA(INDEX(TUSSENBEREKENINGEN!H:H, MATCH('Footprint incl maatregelen'!D51, TUSSENBEREKENINGEN!A:A, 0)),0)</f>
        <v>0</v>
      </c>
      <c r="S51" s="33">
        <f>_xlfn.IFNA(INDEX(TUSSENBEREKENINGEN!H:H, MATCH('Footprint incl maatregelen'!E51, TUSSENBEREKENINGEN!A:A, 0)),0)</f>
        <v>0</v>
      </c>
      <c r="T51" s="120" cm="1">
        <f t="array" ref="T51">_xlfn.IFNA(INDEX('CO2 referentie footprint'!E:E, MATCH(1, (('CO2 referentie footprint'!A:A='Footprint incl maatregelen'!A51)*('CO2 referentie footprint'!C:C='Footprint incl maatregelen'!B51)*('CO2 referentie footprint'!D:D='Footprint incl maatregelen'!C51)), 0)),0)</f>
        <v>0</v>
      </c>
      <c r="U51" s="119">
        <f>_xlfn.IFNA(IF(G51 = "", T51 + (T51 * F51), T51 + (T51 * (F51 + G51)))*(1-'Materieel en Transport'!$I$40),0)</f>
        <v>0</v>
      </c>
      <c r="V51" s="119">
        <f>_xlfn.IFNA(IF(I51="", T51+(T51*H51), T51+(T51*(H51+I51)))*(1-'Materieel en Transport'!$J$40),0)</f>
        <v>0</v>
      </c>
      <c r="W51" s="119">
        <f>_xlfn.IFNA(IF(K51="",T51+(T51*J51),T51+(T51*(J51+K51)))*(1-'Materieel en Transport'!$K$40),0)</f>
        <v>0</v>
      </c>
      <c r="X51" s="119">
        <f>_xlfn.IFNA(IF(M51="",T51+(T51*L51),T51+(T51*(L51+M51)))*(1-'Materieel en Transport'!$L$40),0)</f>
        <v>0</v>
      </c>
      <c r="Y51" s="119">
        <f>_xlfn.IFNA(IF(O51="",T51+(T51*N51),T51+(T51*(N51+O51)))*(1-'Materieel en Transport'!$M$40),0)</f>
        <v>0</v>
      </c>
      <c r="Z51" s="119">
        <f>_xlfn.IFNA(IF(Q51="",T51+(T51*P51),T51+(T51*(P51+Q51)))*(1-'Materieel en Transport'!$N$40),0)</f>
        <v>0</v>
      </c>
      <c r="AA51" s="119">
        <f>_xlfn.IFNA(IF(S51="",T51+(T51*R51),T51+(T51*(R51+S51)))*(1-'Materieel en Transport'!$O$40),0)</f>
        <v>0</v>
      </c>
    </row>
    <row r="52" spans="1:27" x14ac:dyDescent="0.35">
      <c r="A52" s="125" t="s">
        <v>87</v>
      </c>
      <c r="B52" s="128" t="s">
        <v>92</v>
      </c>
      <c r="C52" s="128" t="s">
        <v>69</v>
      </c>
      <c r="D52" s="128" t="s">
        <v>31</v>
      </c>
      <c r="E52" s="131" t="s">
        <v>32</v>
      </c>
      <c r="F52" s="137">
        <f>_xlfn.IFNA(INDEX(TUSSENBEREKENINGEN!B:B, MATCH('Footprint incl maatregelen'!D52, TUSSENBEREKENINGEN!A:A, 0)),0)</f>
        <v>0</v>
      </c>
      <c r="G52" s="33">
        <f>_xlfn.IFNA(INDEX(TUSSENBEREKENINGEN!B:B, MATCH('Footprint incl maatregelen'!E52, TUSSENBEREKENINGEN!A:A, 0)),0)</f>
        <v>0</v>
      </c>
      <c r="H52" s="134">
        <f>_xlfn.IFNA(INDEX(TUSSENBEREKENINGEN!C:C, MATCH('Footprint incl maatregelen'!D52, TUSSENBEREKENINGEN!A:A, 0)),0)</f>
        <v>0</v>
      </c>
      <c r="I52" s="33">
        <f>_xlfn.IFNA(INDEX(TUSSENBEREKENINGEN!C:C, MATCH('Footprint incl maatregelen'!E52, TUSSENBEREKENINGEN!A:A, 0)),0)</f>
        <v>0</v>
      </c>
      <c r="J52" s="134">
        <f>_xlfn.IFNA(INDEX(TUSSENBEREKENINGEN!D:D, MATCH('Footprint incl maatregelen'!D52, TUSSENBEREKENINGEN!A:A, 0)),0)</f>
        <v>0</v>
      </c>
      <c r="K52" s="33">
        <f>_xlfn.IFNA(INDEX(TUSSENBEREKENINGEN!D:D, MATCH('Footprint incl maatregelen'!E52, TUSSENBEREKENINGEN!A:A, 0)),0)</f>
        <v>0</v>
      </c>
      <c r="L52" s="134">
        <f>_xlfn.IFNA(INDEX(TUSSENBEREKENINGEN!E:E, MATCH('Footprint incl maatregelen'!D52, TUSSENBEREKENINGEN!A:A, 0)),0)</f>
        <v>0</v>
      </c>
      <c r="M52" s="33">
        <f>_xlfn.IFNA(INDEX(TUSSENBEREKENINGEN!E:E, MATCH('Footprint incl maatregelen'!E52, TUSSENBEREKENINGEN!A:A, 0)),0)</f>
        <v>0</v>
      </c>
      <c r="N52" s="134">
        <f>_xlfn.IFNA(INDEX(TUSSENBEREKENINGEN!F:F, MATCH('Footprint incl maatregelen'!D52, TUSSENBEREKENINGEN!A:A, 0)),0)</f>
        <v>0</v>
      </c>
      <c r="O52" s="33">
        <f>_xlfn.IFNA(INDEX(TUSSENBEREKENINGEN!F:F, MATCH('Footprint incl maatregelen'!E52, TUSSENBEREKENINGEN!A:A, 0)),0)</f>
        <v>0</v>
      </c>
      <c r="P52" s="134">
        <f>_xlfn.IFNA(INDEX(TUSSENBEREKENINGEN!G:G, MATCH('Footprint incl maatregelen'!D52, TUSSENBEREKENINGEN!A:A, 0)),0)</f>
        <v>0</v>
      </c>
      <c r="Q52" s="33">
        <f>_xlfn.IFNA(INDEX(TUSSENBEREKENINGEN!G:G, MATCH('Footprint incl maatregelen'!E52, TUSSENBEREKENINGEN!A:A, 0)),0)</f>
        <v>0</v>
      </c>
      <c r="R52" s="134">
        <f>_xlfn.IFNA(INDEX(TUSSENBEREKENINGEN!H:H, MATCH('Footprint incl maatregelen'!D52, TUSSENBEREKENINGEN!A:A, 0)),0)</f>
        <v>0</v>
      </c>
      <c r="S52" s="33">
        <f>_xlfn.IFNA(INDEX(TUSSENBEREKENINGEN!H:H, MATCH('Footprint incl maatregelen'!E52, TUSSENBEREKENINGEN!A:A, 0)),0)</f>
        <v>0</v>
      </c>
      <c r="T52" s="120" cm="1">
        <f t="array" ref="T52">_xlfn.IFNA(INDEX('CO2 referentie footprint'!E:E, MATCH(1, (('CO2 referentie footprint'!A:A='Footprint incl maatregelen'!A52)*('CO2 referentie footprint'!C:C='Footprint incl maatregelen'!B52)*('CO2 referentie footprint'!D:D='Footprint incl maatregelen'!C52)), 0)),0)</f>
        <v>0</v>
      </c>
      <c r="U52" s="119">
        <f>_xlfn.IFNA(IF(G52 = "", T52 + (T52 * F52), T52 + (T52 * (F52 + G52)))*(1-'Materieel en Transport'!$I$40),0)</f>
        <v>0</v>
      </c>
      <c r="V52" s="119">
        <f>_xlfn.IFNA(IF(I52="", T52+(T52*H52), T52+(T52*(H52+I52)))*(1-'Materieel en Transport'!$J$40),0)</f>
        <v>0</v>
      </c>
      <c r="W52" s="119">
        <f>_xlfn.IFNA(IF(K52="",T52+(T52*J52),T52+(T52*(J52+K52)))*(1-'Materieel en Transport'!$K$40),0)</f>
        <v>0</v>
      </c>
      <c r="X52" s="119">
        <f>_xlfn.IFNA(IF(M52="",T52+(T52*L52),T52+(T52*(L52+M52)))*(1-'Materieel en Transport'!$L$40),0)</f>
        <v>0</v>
      </c>
      <c r="Y52" s="119">
        <f>_xlfn.IFNA(IF(O52="",T52+(T52*N52),T52+(T52*(N52+O52)))*(1-'Materieel en Transport'!$M$40),0)</f>
        <v>0</v>
      </c>
      <c r="Z52" s="119">
        <f>_xlfn.IFNA(IF(Q52="",T52+(T52*P52),T52+(T52*(P52+Q52)))*(1-'Materieel en Transport'!$N$40),0)</f>
        <v>0</v>
      </c>
      <c r="AA52" s="119">
        <f>_xlfn.IFNA(IF(S52="",T52+(T52*R52),T52+(T52*(R52+S52)))*(1-'Materieel en Transport'!$O$40),0)</f>
        <v>0</v>
      </c>
    </row>
    <row r="53" spans="1:27" x14ac:dyDescent="0.35">
      <c r="A53" s="125" t="s">
        <v>87</v>
      </c>
      <c r="B53" s="128" t="s">
        <v>92</v>
      </c>
      <c r="C53" s="128" t="s">
        <v>58</v>
      </c>
      <c r="D53" s="128" t="s">
        <v>59</v>
      </c>
      <c r="E53" s="131"/>
      <c r="F53" s="137">
        <f>_xlfn.IFNA(INDEX(TUSSENBEREKENINGEN!B:B, MATCH('Footprint incl maatregelen'!D53, TUSSENBEREKENINGEN!A:A, 0)),0)</f>
        <v>0</v>
      </c>
      <c r="G53" s="33">
        <f>_xlfn.IFNA(INDEX(TUSSENBEREKENINGEN!B:B, MATCH('Footprint incl maatregelen'!E53, TUSSENBEREKENINGEN!A:A, 0)),0)</f>
        <v>0</v>
      </c>
      <c r="H53" s="134">
        <f>_xlfn.IFNA(INDEX(TUSSENBEREKENINGEN!C:C, MATCH('Footprint incl maatregelen'!D53, TUSSENBEREKENINGEN!A:A, 0)),0)</f>
        <v>0</v>
      </c>
      <c r="I53" s="33">
        <f>_xlfn.IFNA(INDEX(TUSSENBEREKENINGEN!C:C, MATCH('Footprint incl maatregelen'!E53, TUSSENBEREKENINGEN!A:A, 0)),0)</f>
        <v>0</v>
      </c>
      <c r="J53" s="134">
        <f>_xlfn.IFNA(INDEX(TUSSENBEREKENINGEN!D:D, MATCH('Footprint incl maatregelen'!D53, TUSSENBEREKENINGEN!A:A, 0)),0)</f>
        <v>0</v>
      </c>
      <c r="K53" s="33">
        <f>_xlfn.IFNA(INDEX(TUSSENBEREKENINGEN!D:D, MATCH('Footprint incl maatregelen'!E53, TUSSENBEREKENINGEN!A:A, 0)),0)</f>
        <v>0</v>
      </c>
      <c r="L53" s="134">
        <f>_xlfn.IFNA(INDEX(TUSSENBEREKENINGEN!E:E, MATCH('Footprint incl maatregelen'!D53, TUSSENBEREKENINGEN!A:A, 0)),0)</f>
        <v>0</v>
      </c>
      <c r="M53" s="33">
        <f>_xlfn.IFNA(INDEX(TUSSENBEREKENINGEN!E:E, MATCH('Footprint incl maatregelen'!E53, TUSSENBEREKENINGEN!A:A, 0)),0)</f>
        <v>0</v>
      </c>
      <c r="N53" s="134">
        <f>_xlfn.IFNA(INDEX(TUSSENBEREKENINGEN!F:F, MATCH('Footprint incl maatregelen'!D53, TUSSENBEREKENINGEN!A:A, 0)),0)</f>
        <v>0</v>
      </c>
      <c r="O53" s="33">
        <f>_xlfn.IFNA(INDEX(TUSSENBEREKENINGEN!F:F, MATCH('Footprint incl maatregelen'!E53, TUSSENBEREKENINGEN!A:A, 0)),0)</f>
        <v>0</v>
      </c>
      <c r="P53" s="134">
        <f>_xlfn.IFNA(INDEX(TUSSENBEREKENINGEN!G:G, MATCH('Footprint incl maatregelen'!D53, TUSSENBEREKENINGEN!A:A, 0)),0)</f>
        <v>0</v>
      </c>
      <c r="Q53" s="33">
        <f>_xlfn.IFNA(INDEX(TUSSENBEREKENINGEN!G:G, MATCH('Footprint incl maatregelen'!E53, TUSSENBEREKENINGEN!A:A, 0)),0)</f>
        <v>0</v>
      </c>
      <c r="R53" s="134">
        <f>_xlfn.IFNA(INDEX(TUSSENBEREKENINGEN!H:H, MATCH('Footprint incl maatregelen'!D53, TUSSENBEREKENINGEN!A:A, 0)),0)</f>
        <v>0</v>
      </c>
      <c r="S53" s="33">
        <f>_xlfn.IFNA(INDEX(TUSSENBEREKENINGEN!H:H, MATCH('Footprint incl maatregelen'!E53, TUSSENBEREKENINGEN!A:A, 0)),0)</f>
        <v>0</v>
      </c>
      <c r="T53" s="120" cm="1">
        <f t="array" ref="T53">_xlfn.IFNA(INDEX('CO2 referentie footprint'!E:E, MATCH(1, (('CO2 referentie footprint'!A:A='Footprint incl maatregelen'!A53)*('CO2 referentie footprint'!C:C='Footprint incl maatregelen'!B53)*('CO2 referentie footprint'!D:D='Footprint incl maatregelen'!C53)), 0)),0)</f>
        <v>0</v>
      </c>
      <c r="U53" s="119">
        <f>_xlfn.IFNA(IF(G53 = "", T53 + (T53 * F53), T53 + (T53 * (F53 + G53)))*(1-'Materieel en Transport'!$I$40),0)</f>
        <v>0</v>
      </c>
      <c r="V53" s="119">
        <f>_xlfn.IFNA(IF(I53="", T53+(T53*H53), T53+(T53*(H53+I53)))*(1-'Materieel en Transport'!$J$40),0)</f>
        <v>0</v>
      </c>
      <c r="W53" s="119">
        <f>_xlfn.IFNA(IF(K53="",T53+(T53*J53),T53+(T53*(J53+K53)))*(1-'Materieel en Transport'!$K$40),0)</f>
        <v>0</v>
      </c>
      <c r="X53" s="119">
        <f>_xlfn.IFNA(IF(M53="",T53+(T53*L53),T53+(T53*(L53+M53)))*(1-'Materieel en Transport'!$L$40),0)</f>
        <v>0</v>
      </c>
      <c r="Y53" s="119">
        <f>_xlfn.IFNA(IF(O53="",T53+(T53*N53),T53+(T53*(N53+O53)))*(1-'Materieel en Transport'!$M$40),0)</f>
        <v>0</v>
      </c>
      <c r="Z53" s="119">
        <f>_xlfn.IFNA(IF(Q53="",T53+(T53*P53),T53+(T53*(P53+Q53)))*(1-'Materieel en Transport'!$N$40),0)</f>
        <v>0</v>
      </c>
      <c r="AA53" s="119">
        <f>_xlfn.IFNA(IF(S53="",T53+(T53*R53),T53+(T53*(R53+S53)))*(1-'Materieel en Transport'!$O$40),0)</f>
        <v>0</v>
      </c>
    </row>
    <row r="54" spans="1:27" x14ac:dyDescent="0.35">
      <c r="A54" s="125" t="s">
        <v>87</v>
      </c>
      <c r="B54" s="128" t="s">
        <v>92</v>
      </c>
      <c r="C54" s="128" t="s">
        <v>75</v>
      </c>
      <c r="D54" s="128" t="s">
        <v>76</v>
      </c>
      <c r="E54" s="131"/>
      <c r="F54" s="137">
        <f>_xlfn.IFNA(INDEX(TUSSENBEREKENINGEN!B:B, MATCH('Footprint incl maatregelen'!D54, TUSSENBEREKENINGEN!A:A, 0)),0)</f>
        <v>0</v>
      </c>
      <c r="G54" s="33">
        <f>_xlfn.IFNA(INDEX(TUSSENBEREKENINGEN!B:B, MATCH('Footprint incl maatregelen'!E54, TUSSENBEREKENINGEN!A:A, 0)),0)</f>
        <v>0</v>
      </c>
      <c r="H54" s="134">
        <f>_xlfn.IFNA(INDEX(TUSSENBEREKENINGEN!C:C, MATCH('Footprint incl maatregelen'!D54, TUSSENBEREKENINGEN!A:A, 0)),0)</f>
        <v>0</v>
      </c>
      <c r="I54" s="33">
        <f>_xlfn.IFNA(INDEX(TUSSENBEREKENINGEN!C:C, MATCH('Footprint incl maatregelen'!E54, TUSSENBEREKENINGEN!A:A, 0)),0)</f>
        <v>0</v>
      </c>
      <c r="J54" s="134">
        <f>_xlfn.IFNA(INDEX(TUSSENBEREKENINGEN!D:D, MATCH('Footprint incl maatregelen'!D54, TUSSENBEREKENINGEN!A:A, 0)),0)</f>
        <v>0</v>
      </c>
      <c r="K54" s="33">
        <f>_xlfn.IFNA(INDEX(TUSSENBEREKENINGEN!D:D, MATCH('Footprint incl maatregelen'!E54, TUSSENBEREKENINGEN!A:A, 0)),0)</f>
        <v>0</v>
      </c>
      <c r="L54" s="134">
        <f>_xlfn.IFNA(INDEX(TUSSENBEREKENINGEN!E:E, MATCH('Footprint incl maatregelen'!D54, TUSSENBEREKENINGEN!A:A, 0)),0)</f>
        <v>0</v>
      </c>
      <c r="M54" s="33">
        <f>_xlfn.IFNA(INDEX(TUSSENBEREKENINGEN!E:E, MATCH('Footprint incl maatregelen'!E54, TUSSENBEREKENINGEN!A:A, 0)),0)</f>
        <v>0</v>
      </c>
      <c r="N54" s="134">
        <f>_xlfn.IFNA(INDEX(TUSSENBEREKENINGEN!F:F, MATCH('Footprint incl maatregelen'!D54, TUSSENBEREKENINGEN!A:A, 0)),0)</f>
        <v>0</v>
      </c>
      <c r="O54" s="33">
        <f>_xlfn.IFNA(INDEX(TUSSENBEREKENINGEN!F:F, MATCH('Footprint incl maatregelen'!E54, TUSSENBEREKENINGEN!A:A, 0)),0)</f>
        <v>0</v>
      </c>
      <c r="P54" s="134">
        <f>_xlfn.IFNA(INDEX(TUSSENBEREKENINGEN!G:G, MATCH('Footprint incl maatregelen'!D54, TUSSENBEREKENINGEN!A:A, 0)),0)</f>
        <v>0</v>
      </c>
      <c r="Q54" s="33">
        <f>_xlfn.IFNA(INDEX(TUSSENBEREKENINGEN!G:G, MATCH('Footprint incl maatregelen'!E54, TUSSENBEREKENINGEN!A:A, 0)),0)</f>
        <v>0</v>
      </c>
      <c r="R54" s="134">
        <f>_xlfn.IFNA(INDEX(TUSSENBEREKENINGEN!H:H, MATCH('Footprint incl maatregelen'!D54, TUSSENBEREKENINGEN!A:A, 0)),0)</f>
        <v>0</v>
      </c>
      <c r="S54" s="33">
        <f>_xlfn.IFNA(INDEX(TUSSENBEREKENINGEN!H:H, MATCH('Footprint incl maatregelen'!E54, TUSSENBEREKENINGEN!A:A, 0)),0)</f>
        <v>0</v>
      </c>
      <c r="T54" s="120" cm="1">
        <f t="array" ref="T54">_xlfn.IFNA(INDEX('CO2 referentie footprint'!E:E, MATCH(1, (('CO2 referentie footprint'!A:A='Footprint incl maatregelen'!A54)*('CO2 referentie footprint'!C:C='Footprint incl maatregelen'!B54)*('CO2 referentie footprint'!D:D='Footprint incl maatregelen'!C54)), 0)),0)</f>
        <v>0</v>
      </c>
      <c r="U54" s="119">
        <f>_xlfn.IFNA(IF(G54 = "", T54 + (T54 * F54), T54 + (T54 * (F54 + G54)))*(1-'Materieel en Transport'!$I$40),0)</f>
        <v>0</v>
      </c>
      <c r="V54" s="119">
        <f>_xlfn.IFNA(IF(I54="", T54+(T54*H54), T54+(T54*(H54+I54)))*(1-'Materieel en Transport'!$J$40),0)</f>
        <v>0</v>
      </c>
      <c r="W54" s="119">
        <f>_xlfn.IFNA(IF(K54="",T54+(T54*J54),T54+(T54*(J54+K54)))*(1-'Materieel en Transport'!$K$40),0)</f>
        <v>0</v>
      </c>
      <c r="X54" s="119">
        <f>_xlfn.IFNA(IF(M54="",T54+(T54*L54),T54+(T54*(L54+M54)))*(1-'Materieel en Transport'!$L$40),0)</f>
        <v>0</v>
      </c>
      <c r="Y54" s="119">
        <f>_xlfn.IFNA(IF(O54="",T54+(T54*N54),T54+(T54*(N54+O54)))*(1-'Materieel en Transport'!$M$40),0)</f>
        <v>0</v>
      </c>
      <c r="Z54" s="119">
        <f>_xlfn.IFNA(IF(Q54="",T54+(T54*P54),T54+(T54*(P54+Q54)))*(1-'Materieel en Transport'!$N$40),0)</f>
        <v>0</v>
      </c>
      <c r="AA54" s="119">
        <f>_xlfn.IFNA(IF(S54="",T54+(T54*R54),T54+(T54*(R54+S54)))*(1-'Materieel en Transport'!$O$40),0)</f>
        <v>0</v>
      </c>
    </row>
    <row r="55" spans="1:27" x14ac:dyDescent="0.35">
      <c r="A55" s="125" t="s">
        <v>87</v>
      </c>
      <c r="B55" s="128" t="s">
        <v>93</v>
      </c>
      <c r="C55" s="128" t="s">
        <v>55</v>
      </c>
      <c r="D55" s="128" t="s">
        <v>40</v>
      </c>
      <c r="E55" s="131" t="s">
        <v>44</v>
      </c>
      <c r="F55" s="137">
        <f>_xlfn.IFNA(INDEX(TUSSENBEREKENINGEN!B:B, MATCH('Footprint incl maatregelen'!D55, TUSSENBEREKENINGEN!A:A, 0)),0)</f>
        <v>0</v>
      </c>
      <c r="G55" s="33">
        <f>_xlfn.IFNA(INDEX(TUSSENBEREKENINGEN!B:B, MATCH('Footprint incl maatregelen'!E55, TUSSENBEREKENINGEN!A:A, 0)),0)</f>
        <v>0</v>
      </c>
      <c r="H55" s="134">
        <f>_xlfn.IFNA(INDEX(TUSSENBEREKENINGEN!C:C, MATCH('Footprint incl maatregelen'!D55, TUSSENBEREKENINGEN!A:A, 0)),0)</f>
        <v>0</v>
      </c>
      <c r="I55" s="33">
        <f>_xlfn.IFNA(INDEX(TUSSENBEREKENINGEN!C:C, MATCH('Footprint incl maatregelen'!E55, TUSSENBEREKENINGEN!A:A, 0)),0)</f>
        <v>0</v>
      </c>
      <c r="J55" s="134">
        <f>_xlfn.IFNA(INDEX(TUSSENBEREKENINGEN!D:D, MATCH('Footprint incl maatregelen'!D55, TUSSENBEREKENINGEN!A:A, 0)),0)</f>
        <v>0</v>
      </c>
      <c r="K55" s="33">
        <f>_xlfn.IFNA(INDEX(TUSSENBEREKENINGEN!D:D, MATCH('Footprint incl maatregelen'!E55, TUSSENBEREKENINGEN!A:A, 0)),0)</f>
        <v>0</v>
      </c>
      <c r="L55" s="134">
        <f>_xlfn.IFNA(INDEX(TUSSENBEREKENINGEN!E:E, MATCH('Footprint incl maatregelen'!D55, TUSSENBEREKENINGEN!A:A, 0)),0)</f>
        <v>0</v>
      </c>
      <c r="M55" s="33">
        <f>_xlfn.IFNA(INDEX(TUSSENBEREKENINGEN!E:E, MATCH('Footprint incl maatregelen'!E55, TUSSENBEREKENINGEN!A:A, 0)),0)</f>
        <v>0</v>
      </c>
      <c r="N55" s="134">
        <f>_xlfn.IFNA(INDEX(TUSSENBEREKENINGEN!F:F, MATCH('Footprint incl maatregelen'!D55, TUSSENBEREKENINGEN!A:A, 0)),0)</f>
        <v>0</v>
      </c>
      <c r="O55" s="33">
        <f>_xlfn.IFNA(INDEX(TUSSENBEREKENINGEN!F:F, MATCH('Footprint incl maatregelen'!E55, TUSSENBEREKENINGEN!A:A, 0)),0)</f>
        <v>0</v>
      </c>
      <c r="P55" s="134">
        <f>_xlfn.IFNA(INDEX(TUSSENBEREKENINGEN!G:G, MATCH('Footprint incl maatregelen'!D55, TUSSENBEREKENINGEN!A:A, 0)),0)</f>
        <v>0</v>
      </c>
      <c r="Q55" s="33">
        <f>_xlfn.IFNA(INDEX(TUSSENBEREKENINGEN!G:G, MATCH('Footprint incl maatregelen'!E55, TUSSENBEREKENINGEN!A:A, 0)),0)</f>
        <v>0</v>
      </c>
      <c r="R55" s="134">
        <f>_xlfn.IFNA(INDEX(TUSSENBEREKENINGEN!H:H, MATCH('Footprint incl maatregelen'!D55, TUSSENBEREKENINGEN!A:A, 0)),0)</f>
        <v>0</v>
      </c>
      <c r="S55" s="33">
        <f>_xlfn.IFNA(INDEX(TUSSENBEREKENINGEN!H:H, MATCH('Footprint incl maatregelen'!E55, TUSSENBEREKENINGEN!A:A, 0)),0)</f>
        <v>0</v>
      </c>
      <c r="T55" s="120" cm="1">
        <f t="array" ref="T55">_xlfn.IFNA(INDEX('CO2 referentie footprint'!E:E, MATCH(1, (('CO2 referentie footprint'!A:A='Footprint incl maatregelen'!A55)*('CO2 referentie footprint'!C:C='Footprint incl maatregelen'!B55)*('CO2 referentie footprint'!D:D='Footprint incl maatregelen'!C55)), 0)),0)</f>
        <v>0</v>
      </c>
      <c r="U55" s="119">
        <f>_xlfn.IFNA(IF(G55 = "", T55 + (T55 * F55), T55 + (T55 * (F55 + G55)))*(1-'Materieel en Transport'!$I$40),0)</f>
        <v>0</v>
      </c>
      <c r="V55" s="119">
        <f>_xlfn.IFNA(IF(I55="", T55+(T55*H55), T55+(T55*(H55+I55)))*(1-'Materieel en Transport'!$J$40),0)</f>
        <v>0</v>
      </c>
      <c r="W55" s="119">
        <f>_xlfn.IFNA(IF(K55="",T55+(T55*J55),T55+(T55*(J55+K55)))*(1-'Materieel en Transport'!$K$40),0)</f>
        <v>0</v>
      </c>
      <c r="X55" s="119">
        <f>_xlfn.IFNA(IF(M55="",T55+(T55*L55),T55+(T55*(L55+M55)))*(1-'Materieel en Transport'!$L$40),0)</f>
        <v>0</v>
      </c>
      <c r="Y55" s="119">
        <f>_xlfn.IFNA(IF(O55="",T55+(T55*N55),T55+(T55*(N55+O55)))*(1-'Materieel en Transport'!$M$40),0)</f>
        <v>0</v>
      </c>
      <c r="Z55" s="119">
        <f>_xlfn.IFNA(IF(Q55="",T55+(T55*P55),T55+(T55*(P55+Q55)))*(1-'Materieel en Transport'!$N$40),0)</f>
        <v>0</v>
      </c>
      <c r="AA55" s="119">
        <f>_xlfn.IFNA(IF(S55="",T55+(T55*R55),T55+(T55*(R55+S55)))*(1-'Materieel en Transport'!$O$40),0)</f>
        <v>0</v>
      </c>
    </row>
    <row r="56" spans="1:27" x14ac:dyDescent="0.35">
      <c r="A56" s="125" t="s">
        <v>87</v>
      </c>
      <c r="B56" s="128" t="s">
        <v>93</v>
      </c>
      <c r="C56" s="128" t="s">
        <v>56</v>
      </c>
      <c r="D56" s="128" t="s">
        <v>38</v>
      </c>
      <c r="E56" s="131"/>
      <c r="F56" s="137">
        <f>_xlfn.IFNA(INDEX(TUSSENBEREKENINGEN!B:B, MATCH('Footprint incl maatregelen'!D56, TUSSENBEREKENINGEN!A:A, 0)),0)</f>
        <v>0</v>
      </c>
      <c r="G56" s="33">
        <f>_xlfn.IFNA(INDEX(TUSSENBEREKENINGEN!B:B, MATCH('Footprint incl maatregelen'!E56, TUSSENBEREKENINGEN!A:A, 0)),0)</f>
        <v>0</v>
      </c>
      <c r="H56" s="134">
        <f>_xlfn.IFNA(INDEX(TUSSENBEREKENINGEN!C:C, MATCH('Footprint incl maatregelen'!D56, TUSSENBEREKENINGEN!A:A, 0)),0)</f>
        <v>0</v>
      </c>
      <c r="I56" s="33">
        <f>_xlfn.IFNA(INDEX(TUSSENBEREKENINGEN!C:C, MATCH('Footprint incl maatregelen'!E56, TUSSENBEREKENINGEN!A:A, 0)),0)</f>
        <v>0</v>
      </c>
      <c r="J56" s="134">
        <f>_xlfn.IFNA(INDEX(TUSSENBEREKENINGEN!D:D, MATCH('Footprint incl maatregelen'!D56, TUSSENBEREKENINGEN!A:A, 0)),0)</f>
        <v>0</v>
      </c>
      <c r="K56" s="33">
        <f>_xlfn.IFNA(INDEX(TUSSENBEREKENINGEN!D:D, MATCH('Footprint incl maatregelen'!E56, TUSSENBEREKENINGEN!A:A, 0)),0)</f>
        <v>0</v>
      </c>
      <c r="L56" s="134">
        <f>_xlfn.IFNA(INDEX(TUSSENBEREKENINGEN!E:E, MATCH('Footprint incl maatregelen'!D56, TUSSENBEREKENINGEN!A:A, 0)),0)</f>
        <v>0</v>
      </c>
      <c r="M56" s="33">
        <f>_xlfn.IFNA(INDEX(TUSSENBEREKENINGEN!E:E, MATCH('Footprint incl maatregelen'!E56, TUSSENBEREKENINGEN!A:A, 0)),0)</f>
        <v>0</v>
      </c>
      <c r="N56" s="134">
        <f>_xlfn.IFNA(INDEX(TUSSENBEREKENINGEN!F:F, MATCH('Footprint incl maatregelen'!D56, TUSSENBEREKENINGEN!A:A, 0)),0)</f>
        <v>0</v>
      </c>
      <c r="O56" s="33">
        <f>_xlfn.IFNA(INDEX(TUSSENBEREKENINGEN!F:F, MATCH('Footprint incl maatregelen'!E56, TUSSENBEREKENINGEN!A:A, 0)),0)</f>
        <v>0</v>
      </c>
      <c r="P56" s="134">
        <f>_xlfn.IFNA(INDEX(TUSSENBEREKENINGEN!G:G, MATCH('Footprint incl maatregelen'!D56, TUSSENBEREKENINGEN!A:A, 0)),0)</f>
        <v>0</v>
      </c>
      <c r="Q56" s="33">
        <f>_xlfn.IFNA(INDEX(TUSSENBEREKENINGEN!G:G, MATCH('Footprint incl maatregelen'!E56, TUSSENBEREKENINGEN!A:A, 0)),0)</f>
        <v>0</v>
      </c>
      <c r="R56" s="134">
        <f>_xlfn.IFNA(INDEX(TUSSENBEREKENINGEN!H:H, MATCH('Footprint incl maatregelen'!D56, TUSSENBEREKENINGEN!A:A, 0)),0)</f>
        <v>0</v>
      </c>
      <c r="S56" s="33">
        <f>_xlfn.IFNA(INDEX(TUSSENBEREKENINGEN!H:H, MATCH('Footprint incl maatregelen'!E56, TUSSENBEREKENINGEN!A:A, 0)),0)</f>
        <v>0</v>
      </c>
      <c r="T56" s="120" cm="1">
        <f t="array" ref="T56">_xlfn.IFNA(INDEX('CO2 referentie footprint'!E:E, MATCH(1, (('CO2 referentie footprint'!A:A='Footprint incl maatregelen'!A56)*('CO2 referentie footprint'!C:C='Footprint incl maatregelen'!B56)*('CO2 referentie footprint'!D:D='Footprint incl maatregelen'!C56)), 0)),0)</f>
        <v>0</v>
      </c>
      <c r="U56" s="119">
        <f>_xlfn.IFNA(IF(G56 = "", T56 + (T56 * F56), T56 + (T56 * (F56 + G56)))*(1-'Materieel en Transport'!$I$40),0)</f>
        <v>0</v>
      </c>
      <c r="V56" s="119">
        <f>_xlfn.IFNA(IF(I56="", T56+(T56*H56), T56+(T56*(H56+I56)))*(1-'Materieel en Transport'!$J$40),0)</f>
        <v>0</v>
      </c>
      <c r="W56" s="119">
        <f>_xlfn.IFNA(IF(K56="",T56+(T56*J56),T56+(T56*(J56+K56)))*(1-'Materieel en Transport'!$K$40),0)</f>
        <v>0</v>
      </c>
      <c r="X56" s="119">
        <f>_xlfn.IFNA(IF(M56="",T56+(T56*L56),T56+(T56*(L56+M56)))*(1-'Materieel en Transport'!$L$40),0)</f>
        <v>0</v>
      </c>
      <c r="Y56" s="119">
        <f>_xlfn.IFNA(IF(O56="",T56+(T56*N56),T56+(T56*(N56+O56)))*(1-'Materieel en Transport'!$M$40),0)</f>
        <v>0</v>
      </c>
      <c r="Z56" s="119">
        <f>_xlfn.IFNA(IF(Q56="",T56+(T56*P56),T56+(T56*(P56+Q56)))*(1-'Materieel en Transport'!$N$40),0)</f>
        <v>0</v>
      </c>
      <c r="AA56" s="119">
        <f>_xlfn.IFNA(IF(S56="",T56+(T56*R56),T56+(T56*(R56+S56)))*(1-'Materieel en Transport'!$O$40),0)</f>
        <v>0</v>
      </c>
    </row>
    <row r="57" spans="1:27" x14ac:dyDescent="0.35">
      <c r="A57" s="125" t="s">
        <v>87</v>
      </c>
      <c r="B57" s="128" t="s">
        <v>93</v>
      </c>
      <c r="C57" s="128" t="s">
        <v>60</v>
      </c>
      <c r="D57" s="128" t="s">
        <v>38</v>
      </c>
      <c r="E57" s="131"/>
      <c r="F57" s="137">
        <f>_xlfn.IFNA(INDEX(TUSSENBEREKENINGEN!B:B, MATCH('Footprint incl maatregelen'!D57, TUSSENBEREKENINGEN!A:A, 0)),0)</f>
        <v>0</v>
      </c>
      <c r="G57" s="33">
        <f>_xlfn.IFNA(INDEX(TUSSENBEREKENINGEN!B:B, MATCH('Footprint incl maatregelen'!E57, TUSSENBEREKENINGEN!A:A, 0)),0)</f>
        <v>0</v>
      </c>
      <c r="H57" s="134">
        <f>_xlfn.IFNA(INDEX(TUSSENBEREKENINGEN!C:C, MATCH('Footprint incl maatregelen'!D57, TUSSENBEREKENINGEN!A:A, 0)),0)</f>
        <v>0</v>
      </c>
      <c r="I57" s="33">
        <f>_xlfn.IFNA(INDEX(TUSSENBEREKENINGEN!C:C, MATCH('Footprint incl maatregelen'!E57, TUSSENBEREKENINGEN!A:A, 0)),0)</f>
        <v>0</v>
      </c>
      <c r="J57" s="134">
        <f>_xlfn.IFNA(INDEX(TUSSENBEREKENINGEN!D:D, MATCH('Footprint incl maatregelen'!D57, TUSSENBEREKENINGEN!A:A, 0)),0)</f>
        <v>0</v>
      </c>
      <c r="K57" s="33">
        <f>_xlfn.IFNA(INDEX(TUSSENBEREKENINGEN!D:D, MATCH('Footprint incl maatregelen'!E57, TUSSENBEREKENINGEN!A:A, 0)),0)</f>
        <v>0</v>
      </c>
      <c r="L57" s="134">
        <f>_xlfn.IFNA(INDEX(TUSSENBEREKENINGEN!E:E, MATCH('Footprint incl maatregelen'!D57, TUSSENBEREKENINGEN!A:A, 0)),0)</f>
        <v>0</v>
      </c>
      <c r="M57" s="33">
        <f>_xlfn.IFNA(INDEX(TUSSENBEREKENINGEN!E:E, MATCH('Footprint incl maatregelen'!E57, TUSSENBEREKENINGEN!A:A, 0)),0)</f>
        <v>0</v>
      </c>
      <c r="N57" s="134">
        <f>_xlfn.IFNA(INDEX(TUSSENBEREKENINGEN!F:F, MATCH('Footprint incl maatregelen'!D57, TUSSENBEREKENINGEN!A:A, 0)),0)</f>
        <v>0</v>
      </c>
      <c r="O57" s="33">
        <f>_xlfn.IFNA(INDEX(TUSSENBEREKENINGEN!F:F, MATCH('Footprint incl maatregelen'!E57, TUSSENBEREKENINGEN!A:A, 0)),0)</f>
        <v>0</v>
      </c>
      <c r="P57" s="134">
        <f>_xlfn.IFNA(INDEX(TUSSENBEREKENINGEN!G:G, MATCH('Footprint incl maatregelen'!D57, TUSSENBEREKENINGEN!A:A, 0)),0)</f>
        <v>0</v>
      </c>
      <c r="Q57" s="33">
        <f>_xlfn.IFNA(INDEX(TUSSENBEREKENINGEN!G:G, MATCH('Footprint incl maatregelen'!E57, TUSSENBEREKENINGEN!A:A, 0)),0)</f>
        <v>0</v>
      </c>
      <c r="R57" s="134">
        <f>_xlfn.IFNA(INDEX(TUSSENBEREKENINGEN!H:H, MATCH('Footprint incl maatregelen'!D57, TUSSENBEREKENINGEN!A:A, 0)),0)</f>
        <v>0</v>
      </c>
      <c r="S57" s="33">
        <f>_xlfn.IFNA(INDEX(TUSSENBEREKENINGEN!H:H, MATCH('Footprint incl maatregelen'!E57, TUSSENBEREKENINGEN!A:A, 0)),0)</f>
        <v>0</v>
      </c>
      <c r="T57" s="120" cm="1">
        <f t="array" ref="T57">_xlfn.IFNA(INDEX('CO2 referentie footprint'!E:E, MATCH(1, (('CO2 referentie footprint'!A:A='Footprint incl maatregelen'!A57)*('CO2 referentie footprint'!C:C='Footprint incl maatregelen'!B57)*('CO2 referentie footprint'!D:D='Footprint incl maatregelen'!C57)), 0)),0)</f>
        <v>0</v>
      </c>
      <c r="U57" s="119">
        <f>_xlfn.IFNA(IF(G57 = "", T57 + (T57 * F57), T57 + (T57 * (F57 + G57)))*(1-'Materieel en Transport'!$I$40),0)</f>
        <v>0</v>
      </c>
      <c r="V57" s="119">
        <f>_xlfn.IFNA(IF(I57="", T57+(T57*H57), T57+(T57*(H57+I57)))*(1-'Materieel en Transport'!$J$40),0)</f>
        <v>0</v>
      </c>
      <c r="W57" s="119">
        <f>_xlfn.IFNA(IF(K57="",T57+(T57*J57),T57+(T57*(J57+K57)))*(1-'Materieel en Transport'!$K$40),0)</f>
        <v>0</v>
      </c>
      <c r="X57" s="119">
        <f>_xlfn.IFNA(IF(M57="",T57+(T57*L57),T57+(T57*(L57+M57)))*(1-'Materieel en Transport'!$L$40),0)</f>
        <v>0</v>
      </c>
      <c r="Y57" s="119">
        <f>_xlfn.IFNA(IF(O57="",T57+(T57*N57),T57+(T57*(N57+O57)))*(1-'Materieel en Transport'!$M$40),0)</f>
        <v>0</v>
      </c>
      <c r="Z57" s="119">
        <f>_xlfn.IFNA(IF(Q57="",T57+(T57*P57),T57+(T57*(P57+Q57)))*(1-'Materieel en Transport'!$N$40),0)</f>
        <v>0</v>
      </c>
      <c r="AA57" s="119">
        <f>_xlfn.IFNA(IF(S57="",T57+(T57*R57),T57+(T57*(R57+S57)))*(1-'Materieel en Transport'!$O$40),0)</f>
        <v>0</v>
      </c>
    </row>
    <row r="58" spans="1:27" x14ac:dyDescent="0.35">
      <c r="A58" s="125" t="s">
        <v>87</v>
      </c>
      <c r="B58" s="128" t="s">
        <v>93</v>
      </c>
      <c r="C58" s="128" t="s">
        <v>58</v>
      </c>
      <c r="D58" s="128" t="s">
        <v>59</v>
      </c>
      <c r="E58" s="131"/>
      <c r="F58" s="137">
        <f>_xlfn.IFNA(INDEX(TUSSENBEREKENINGEN!B:B, MATCH('Footprint incl maatregelen'!D58, TUSSENBEREKENINGEN!A:A, 0)),0)</f>
        <v>0</v>
      </c>
      <c r="G58" s="33">
        <f>_xlfn.IFNA(INDEX(TUSSENBEREKENINGEN!B:B, MATCH('Footprint incl maatregelen'!E58, TUSSENBEREKENINGEN!A:A, 0)),0)</f>
        <v>0</v>
      </c>
      <c r="H58" s="134">
        <f>_xlfn.IFNA(INDEX(TUSSENBEREKENINGEN!C:C, MATCH('Footprint incl maatregelen'!D58, TUSSENBEREKENINGEN!A:A, 0)),0)</f>
        <v>0</v>
      </c>
      <c r="I58" s="33">
        <f>_xlfn.IFNA(INDEX(TUSSENBEREKENINGEN!C:C, MATCH('Footprint incl maatregelen'!E58, TUSSENBEREKENINGEN!A:A, 0)),0)</f>
        <v>0</v>
      </c>
      <c r="J58" s="134">
        <f>_xlfn.IFNA(INDEX(TUSSENBEREKENINGEN!D:D, MATCH('Footprint incl maatregelen'!D58, TUSSENBEREKENINGEN!A:A, 0)),0)</f>
        <v>0</v>
      </c>
      <c r="K58" s="33">
        <f>_xlfn.IFNA(INDEX(TUSSENBEREKENINGEN!D:D, MATCH('Footprint incl maatregelen'!E58, TUSSENBEREKENINGEN!A:A, 0)),0)</f>
        <v>0</v>
      </c>
      <c r="L58" s="134">
        <f>_xlfn.IFNA(INDEX(TUSSENBEREKENINGEN!E:E, MATCH('Footprint incl maatregelen'!D58, TUSSENBEREKENINGEN!A:A, 0)),0)</f>
        <v>0</v>
      </c>
      <c r="M58" s="33">
        <f>_xlfn.IFNA(INDEX(TUSSENBEREKENINGEN!E:E, MATCH('Footprint incl maatregelen'!E58, TUSSENBEREKENINGEN!A:A, 0)),0)</f>
        <v>0</v>
      </c>
      <c r="N58" s="134">
        <f>_xlfn.IFNA(INDEX(TUSSENBEREKENINGEN!F:F, MATCH('Footprint incl maatregelen'!D58, TUSSENBEREKENINGEN!A:A, 0)),0)</f>
        <v>0</v>
      </c>
      <c r="O58" s="33">
        <f>_xlfn.IFNA(INDEX(TUSSENBEREKENINGEN!F:F, MATCH('Footprint incl maatregelen'!E58, TUSSENBEREKENINGEN!A:A, 0)),0)</f>
        <v>0</v>
      </c>
      <c r="P58" s="134">
        <f>_xlfn.IFNA(INDEX(TUSSENBEREKENINGEN!G:G, MATCH('Footprint incl maatregelen'!D58, TUSSENBEREKENINGEN!A:A, 0)),0)</f>
        <v>0</v>
      </c>
      <c r="Q58" s="33">
        <f>_xlfn.IFNA(INDEX(TUSSENBEREKENINGEN!G:G, MATCH('Footprint incl maatregelen'!E58, TUSSENBEREKENINGEN!A:A, 0)),0)</f>
        <v>0</v>
      </c>
      <c r="R58" s="134">
        <f>_xlfn.IFNA(INDEX(TUSSENBEREKENINGEN!H:H, MATCH('Footprint incl maatregelen'!D58, TUSSENBEREKENINGEN!A:A, 0)),0)</f>
        <v>0</v>
      </c>
      <c r="S58" s="33">
        <f>_xlfn.IFNA(INDEX(TUSSENBEREKENINGEN!H:H, MATCH('Footprint incl maatregelen'!E58, TUSSENBEREKENINGEN!A:A, 0)),0)</f>
        <v>0</v>
      </c>
      <c r="T58" s="120" cm="1">
        <f t="array" ref="T58">_xlfn.IFNA(INDEX('CO2 referentie footprint'!E:E, MATCH(1, (('CO2 referentie footprint'!A:A='Footprint incl maatregelen'!A58)*('CO2 referentie footprint'!C:C='Footprint incl maatregelen'!B58)*('CO2 referentie footprint'!D:D='Footprint incl maatregelen'!C58)), 0)),0)</f>
        <v>0</v>
      </c>
      <c r="U58" s="119">
        <f>_xlfn.IFNA(IF(G58 = "", T58 + (T58 * F58), T58 + (T58 * (F58 + G58)))*(1-'Materieel en Transport'!$I$40),0)</f>
        <v>0</v>
      </c>
      <c r="V58" s="119">
        <f>_xlfn.IFNA(IF(I58="", T58+(T58*H58), T58+(T58*(H58+I58)))*(1-'Materieel en Transport'!$J$40),0)</f>
        <v>0</v>
      </c>
      <c r="W58" s="119">
        <f>_xlfn.IFNA(IF(K58="",T58+(T58*J58),T58+(T58*(J58+K58)))*(1-'Materieel en Transport'!$K$40),0)</f>
        <v>0</v>
      </c>
      <c r="X58" s="119">
        <f>_xlfn.IFNA(IF(M58="",T58+(T58*L58),T58+(T58*(L58+M58)))*(1-'Materieel en Transport'!$L$40),0)</f>
        <v>0</v>
      </c>
      <c r="Y58" s="119">
        <f>_xlfn.IFNA(IF(O58="",T58+(T58*N58),T58+(T58*(N58+O58)))*(1-'Materieel en Transport'!$M$40),0)</f>
        <v>0</v>
      </c>
      <c r="Z58" s="119">
        <f>_xlfn.IFNA(IF(Q58="",T58+(T58*P58),T58+(T58*(P58+Q58)))*(1-'Materieel en Transport'!$N$40),0)</f>
        <v>0</v>
      </c>
      <c r="AA58" s="119">
        <f>_xlfn.IFNA(IF(S58="",T58+(T58*R58),T58+(T58*(R58+S58)))*(1-'Materieel en Transport'!$O$40),0)</f>
        <v>0</v>
      </c>
    </row>
    <row r="59" spans="1:27" x14ac:dyDescent="0.35">
      <c r="A59" s="125" t="s">
        <v>87</v>
      </c>
      <c r="B59" s="128" t="s">
        <v>93</v>
      </c>
      <c r="C59" s="128" t="s">
        <v>61</v>
      </c>
      <c r="D59" s="128" t="s">
        <v>38</v>
      </c>
      <c r="E59" s="131"/>
      <c r="F59" s="137">
        <f>_xlfn.IFNA(INDEX(TUSSENBEREKENINGEN!B:B, MATCH('Footprint incl maatregelen'!D59, TUSSENBEREKENINGEN!A:A, 0)),0)</f>
        <v>0</v>
      </c>
      <c r="G59" s="33">
        <f>_xlfn.IFNA(INDEX(TUSSENBEREKENINGEN!B:B, MATCH('Footprint incl maatregelen'!E59, TUSSENBEREKENINGEN!A:A, 0)),0)</f>
        <v>0</v>
      </c>
      <c r="H59" s="134">
        <f>_xlfn.IFNA(INDEX(TUSSENBEREKENINGEN!C:C, MATCH('Footprint incl maatregelen'!D59, TUSSENBEREKENINGEN!A:A, 0)),0)</f>
        <v>0</v>
      </c>
      <c r="I59" s="33">
        <f>_xlfn.IFNA(INDEX(TUSSENBEREKENINGEN!C:C, MATCH('Footprint incl maatregelen'!E59, TUSSENBEREKENINGEN!A:A, 0)),0)</f>
        <v>0</v>
      </c>
      <c r="J59" s="134">
        <f>_xlfn.IFNA(INDEX(TUSSENBEREKENINGEN!D:D, MATCH('Footprint incl maatregelen'!D59, TUSSENBEREKENINGEN!A:A, 0)),0)</f>
        <v>0</v>
      </c>
      <c r="K59" s="33">
        <f>_xlfn.IFNA(INDEX(TUSSENBEREKENINGEN!D:D, MATCH('Footprint incl maatregelen'!E59, TUSSENBEREKENINGEN!A:A, 0)),0)</f>
        <v>0</v>
      </c>
      <c r="L59" s="134">
        <f>_xlfn.IFNA(INDEX(TUSSENBEREKENINGEN!E:E, MATCH('Footprint incl maatregelen'!D59, TUSSENBEREKENINGEN!A:A, 0)),0)</f>
        <v>0</v>
      </c>
      <c r="M59" s="33">
        <f>_xlfn.IFNA(INDEX(TUSSENBEREKENINGEN!E:E, MATCH('Footprint incl maatregelen'!E59, TUSSENBEREKENINGEN!A:A, 0)),0)</f>
        <v>0</v>
      </c>
      <c r="N59" s="134">
        <f>_xlfn.IFNA(INDEX(TUSSENBEREKENINGEN!F:F, MATCH('Footprint incl maatregelen'!D59, TUSSENBEREKENINGEN!A:A, 0)),0)</f>
        <v>0</v>
      </c>
      <c r="O59" s="33">
        <f>_xlfn.IFNA(INDEX(TUSSENBEREKENINGEN!F:F, MATCH('Footprint incl maatregelen'!E59, TUSSENBEREKENINGEN!A:A, 0)),0)</f>
        <v>0</v>
      </c>
      <c r="P59" s="134">
        <f>_xlfn.IFNA(INDEX(TUSSENBEREKENINGEN!G:G, MATCH('Footprint incl maatregelen'!D59, TUSSENBEREKENINGEN!A:A, 0)),0)</f>
        <v>0</v>
      </c>
      <c r="Q59" s="33">
        <f>_xlfn.IFNA(INDEX(TUSSENBEREKENINGEN!G:G, MATCH('Footprint incl maatregelen'!E59, TUSSENBEREKENINGEN!A:A, 0)),0)</f>
        <v>0</v>
      </c>
      <c r="R59" s="134">
        <f>_xlfn.IFNA(INDEX(TUSSENBEREKENINGEN!H:H, MATCH('Footprint incl maatregelen'!D59, TUSSENBEREKENINGEN!A:A, 0)),0)</f>
        <v>0</v>
      </c>
      <c r="S59" s="33">
        <f>_xlfn.IFNA(INDEX(TUSSENBEREKENINGEN!H:H, MATCH('Footprint incl maatregelen'!E59, TUSSENBEREKENINGEN!A:A, 0)),0)</f>
        <v>0</v>
      </c>
      <c r="T59" s="120" cm="1">
        <f t="array" ref="T59">_xlfn.IFNA(INDEX('CO2 referentie footprint'!E:E, MATCH(1, (('CO2 referentie footprint'!A:A='Footprint incl maatregelen'!A59)*('CO2 referentie footprint'!C:C='Footprint incl maatregelen'!B59)*('CO2 referentie footprint'!D:D='Footprint incl maatregelen'!C59)), 0)),0)</f>
        <v>0</v>
      </c>
      <c r="U59" s="119">
        <f>_xlfn.IFNA(IF(G59 = "", T59 + (T59 * F59), T59 + (T59 * (F59 + G59)))*(1-'Materieel en Transport'!$I$40),0)</f>
        <v>0</v>
      </c>
      <c r="V59" s="119">
        <f>_xlfn.IFNA(IF(I59="", T59+(T59*H59), T59+(T59*(H59+I59)))*(1-'Materieel en Transport'!$J$40),0)</f>
        <v>0</v>
      </c>
      <c r="W59" s="119">
        <f>_xlfn.IFNA(IF(K59="",T59+(T59*J59),T59+(T59*(J59+K59)))*(1-'Materieel en Transport'!$K$40),0)</f>
        <v>0</v>
      </c>
      <c r="X59" s="119">
        <f>_xlfn.IFNA(IF(M59="",T59+(T59*L59),T59+(T59*(L59+M59)))*(1-'Materieel en Transport'!$L$40),0)</f>
        <v>0</v>
      </c>
      <c r="Y59" s="119">
        <f>_xlfn.IFNA(IF(O59="",T59+(T59*N59),T59+(T59*(N59+O59)))*(1-'Materieel en Transport'!$M$40),0)</f>
        <v>0</v>
      </c>
      <c r="Z59" s="119">
        <f>_xlfn.IFNA(IF(Q59="",T59+(T59*P59),T59+(T59*(P59+Q59)))*(1-'Materieel en Transport'!$N$40),0)</f>
        <v>0</v>
      </c>
      <c r="AA59" s="119">
        <f>_xlfn.IFNA(IF(S59="",T59+(T59*R59),T59+(T59*(R59+S59)))*(1-'Materieel en Transport'!$O$40),0)</f>
        <v>0</v>
      </c>
    </row>
    <row r="60" spans="1:27" x14ac:dyDescent="0.35">
      <c r="A60" s="125" t="s">
        <v>87</v>
      </c>
      <c r="B60" s="128" t="s">
        <v>94</v>
      </c>
      <c r="C60" s="128" t="s">
        <v>65</v>
      </c>
      <c r="D60" s="128" t="s">
        <v>39</v>
      </c>
      <c r="E60" s="131"/>
      <c r="F60" s="137">
        <f>_xlfn.IFNA(INDEX(TUSSENBEREKENINGEN!B:B, MATCH('Footprint incl maatregelen'!D60, TUSSENBEREKENINGEN!A:A, 0)),0)</f>
        <v>0</v>
      </c>
      <c r="G60" s="33">
        <f>_xlfn.IFNA(INDEX(TUSSENBEREKENINGEN!B:B, MATCH('Footprint incl maatregelen'!E60, TUSSENBEREKENINGEN!A:A, 0)),0)</f>
        <v>0</v>
      </c>
      <c r="H60" s="134">
        <f>_xlfn.IFNA(INDEX(TUSSENBEREKENINGEN!C:C, MATCH('Footprint incl maatregelen'!D60, TUSSENBEREKENINGEN!A:A, 0)),0)</f>
        <v>0</v>
      </c>
      <c r="I60" s="33">
        <f>_xlfn.IFNA(INDEX(TUSSENBEREKENINGEN!C:C, MATCH('Footprint incl maatregelen'!E60, TUSSENBEREKENINGEN!A:A, 0)),0)</f>
        <v>0</v>
      </c>
      <c r="J60" s="134">
        <f>_xlfn.IFNA(INDEX(TUSSENBEREKENINGEN!D:D, MATCH('Footprint incl maatregelen'!D60, TUSSENBEREKENINGEN!A:A, 0)),0)</f>
        <v>0</v>
      </c>
      <c r="K60" s="33">
        <f>_xlfn.IFNA(INDEX(TUSSENBEREKENINGEN!D:D, MATCH('Footprint incl maatregelen'!E60, TUSSENBEREKENINGEN!A:A, 0)),0)</f>
        <v>0</v>
      </c>
      <c r="L60" s="134">
        <f>_xlfn.IFNA(INDEX(TUSSENBEREKENINGEN!E:E, MATCH('Footprint incl maatregelen'!D60, TUSSENBEREKENINGEN!A:A, 0)),0)</f>
        <v>0</v>
      </c>
      <c r="M60" s="33">
        <f>_xlfn.IFNA(INDEX(TUSSENBEREKENINGEN!E:E, MATCH('Footprint incl maatregelen'!E60, TUSSENBEREKENINGEN!A:A, 0)),0)</f>
        <v>0</v>
      </c>
      <c r="N60" s="134">
        <f>_xlfn.IFNA(INDEX(TUSSENBEREKENINGEN!F:F, MATCH('Footprint incl maatregelen'!D60, TUSSENBEREKENINGEN!A:A, 0)),0)</f>
        <v>0</v>
      </c>
      <c r="O60" s="33">
        <f>_xlfn.IFNA(INDEX(TUSSENBEREKENINGEN!F:F, MATCH('Footprint incl maatregelen'!E60, TUSSENBEREKENINGEN!A:A, 0)),0)</f>
        <v>0</v>
      </c>
      <c r="P60" s="134">
        <f>_xlfn.IFNA(INDEX(TUSSENBEREKENINGEN!G:G, MATCH('Footprint incl maatregelen'!D60, TUSSENBEREKENINGEN!A:A, 0)),0)</f>
        <v>0</v>
      </c>
      <c r="Q60" s="33">
        <f>_xlfn.IFNA(INDEX(TUSSENBEREKENINGEN!G:G, MATCH('Footprint incl maatregelen'!E60, TUSSENBEREKENINGEN!A:A, 0)),0)</f>
        <v>0</v>
      </c>
      <c r="R60" s="134">
        <f>_xlfn.IFNA(INDEX(TUSSENBEREKENINGEN!H:H, MATCH('Footprint incl maatregelen'!D60, TUSSENBEREKENINGEN!A:A, 0)),0)</f>
        <v>0</v>
      </c>
      <c r="S60" s="33">
        <f>_xlfn.IFNA(INDEX(TUSSENBEREKENINGEN!H:H, MATCH('Footprint incl maatregelen'!E60, TUSSENBEREKENINGEN!A:A, 0)),0)</f>
        <v>0</v>
      </c>
      <c r="T60" s="120" cm="1">
        <f t="array" ref="T60">_xlfn.IFNA(INDEX('CO2 referentie footprint'!E:E, MATCH(1, (('CO2 referentie footprint'!A:A='Footprint incl maatregelen'!A60)*('CO2 referentie footprint'!C:C='Footprint incl maatregelen'!B60)*('CO2 referentie footprint'!D:D='Footprint incl maatregelen'!C60)), 0)),0)</f>
        <v>0</v>
      </c>
      <c r="U60" s="119">
        <f>_xlfn.IFNA(IF(G60 = "", T60 + (T60 * F60), T60 + (T60 * (F60 + G60)))*(1-'Materieel en Transport'!$I$40),0)</f>
        <v>0</v>
      </c>
      <c r="V60" s="119">
        <f>_xlfn.IFNA(IF(I60="", T60+(T60*H60), T60+(T60*(H60+I60)))*(1-'Materieel en Transport'!$J$40),0)</f>
        <v>0</v>
      </c>
      <c r="W60" s="119">
        <f>_xlfn.IFNA(IF(K60="",T60+(T60*J60),T60+(T60*(J60+K60)))*(1-'Materieel en Transport'!$K$40),0)</f>
        <v>0</v>
      </c>
      <c r="X60" s="119">
        <f>_xlfn.IFNA(IF(M60="",T60+(T60*L60),T60+(T60*(L60+M60)))*(1-'Materieel en Transport'!$L$40),0)</f>
        <v>0</v>
      </c>
      <c r="Y60" s="119">
        <f>_xlfn.IFNA(IF(O60="",T60+(T60*N60),T60+(T60*(N60+O60)))*(1-'Materieel en Transport'!$M$40),0)</f>
        <v>0</v>
      </c>
      <c r="Z60" s="119">
        <f>_xlfn.IFNA(IF(Q60="",T60+(T60*P60),T60+(T60*(P60+Q60)))*(1-'Materieel en Transport'!$N$40),0)</f>
        <v>0</v>
      </c>
      <c r="AA60" s="119">
        <f>_xlfn.IFNA(IF(S60="",T60+(T60*R60),T60+(T60*(R60+S60)))*(1-'Materieel en Transport'!$O$40),0)</f>
        <v>0</v>
      </c>
    </row>
    <row r="61" spans="1:27" x14ac:dyDescent="0.35">
      <c r="A61" s="125" t="s">
        <v>87</v>
      </c>
      <c r="B61" s="128" t="s">
        <v>94</v>
      </c>
      <c r="C61" s="128" t="s">
        <v>58</v>
      </c>
      <c r="D61" s="128" t="s">
        <v>59</v>
      </c>
      <c r="E61" s="131"/>
      <c r="F61" s="137">
        <f>_xlfn.IFNA(INDEX(TUSSENBEREKENINGEN!B:B, MATCH('Footprint incl maatregelen'!D61, TUSSENBEREKENINGEN!A:A, 0)),0)</f>
        <v>0</v>
      </c>
      <c r="G61" s="33">
        <f>_xlfn.IFNA(INDEX(TUSSENBEREKENINGEN!B:B, MATCH('Footprint incl maatregelen'!E61, TUSSENBEREKENINGEN!A:A, 0)),0)</f>
        <v>0</v>
      </c>
      <c r="H61" s="134">
        <f>_xlfn.IFNA(INDEX(TUSSENBEREKENINGEN!C:C, MATCH('Footprint incl maatregelen'!D61, TUSSENBEREKENINGEN!A:A, 0)),0)</f>
        <v>0</v>
      </c>
      <c r="I61" s="33">
        <f>_xlfn.IFNA(INDEX(TUSSENBEREKENINGEN!C:C, MATCH('Footprint incl maatregelen'!E61, TUSSENBEREKENINGEN!A:A, 0)),0)</f>
        <v>0</v>
      </c>
      <c r="J61" s="134">
        <f>_xlfn.IFNA(INDEX(TUSSENBEREKENINGEN!D:D, MATCH('Footprint incl maatregelen'!D61, TUSSENBEREKENINGEN!A:A, 0)),0)</f>
        <v>0</v>
      </c>
      <c r="K61" s="33">
        <f>_xlfn.IFNA(INDEX(TUSSENBEREKENINGEN!D:D, MATCH('Footprint incl maatregelen'!E61, TUSSENBEREKENINGEN!A:A, 0)),0)</f>
        <v>0</v>
      </c>
      <c r="L61" s="134">
        <f>_xlfn.IFNA(INDEX(TUSSENBEREKENINGEN!E:E, MATCH('Footprint incl maatregelen'!D61, TUSSENBEREKENINGEN!A:A, 0)),0)</f>
        <v>0</v>
      </c>
      <c r="M61" s="33">
        <f>_xlfn.IFNA(INDEX(TUSSENBEREKENINGEN!E:E, MATCH('Footprint incl maatregelen'!E61, TUSSENBEREKENINGEN!A:A, 0)),0)</f>
        <v>0</v>
      </c>
      <c r="N61" s="134">
        <f>_xlfn.IFNA(INDEX(TUSSENBEREKENINGEN!F:F, MATCH('Footprint incl maatregelen'!D61, TUSSENBEREKENINGEN!A:A, 0)),0)</f>
        <v>0</v>
      </c>
      <c r="O61" s="33">
        <f>_xlfn.IFNA(INDEX(TUSSENBEREKENINGEN!F:F, MATCH('Footprint incl maatregelen'!E61, TUSSENBEREKENINGEN!A:A, 0)),0)</f>
        <v>0</v>
      </c>
      <c r="P61" s="134">
        <f>_xlfn.IFNA(INDEX(TUSSENBEREKENINGEN!G:G, MATCH('Footprint incl maatregelen'!D61, TUSSENBEREKENINGEN!A:A, 0)),0)</f>
        <v>0</v>
      </c>
      <c r="Q61" s="33">
        <f>_xlfn.IFNA(INDEX(TUSSENBEREKENINGEN!G:G, MATCH('Footprint incl maatregelen'!E61, TUSSENBEREKENINGEN!A:A, 0)),0)</f>
        <v>0</v>
      </c>
      <c r="R61" s="134">
        <f>_xlfn.IFNA(INDEX(TUSSENBEREKENINGEN!H:H, MATCH('Footprint incl maatregelen'!D61, TUSSENBEREKENINGEN!A:A, 0)),0)</f>
        <v>0</v>
      </c>
      <c r="S61" s="33">
        <f>_xlfn.IFNA(INDEX(TUSSENBEREKENINGEN!H:H, MATCH('Footprint incl maatregelen'!E61, TUSSENBEREKENINGEN!A:A, 0)),0)</f>
        <v>0</v>
      </c>
      <c r="T61" s="120" cm="1">
        <f t="array" ref="T61">_xlfn.IFNA(INDEX('CO2 referentie footprint'!E:E, MATCH(1, (('CO2 referentie footprint'!A:A='Footprint incl maatregelen'!A61)*('CO2 referentie footprint'!C:C='Footprint incl maatregelen'!B61)*('CO2 referentie footprint'!D:D='Footprint incl maatregelen'!C61)), 0)),0)</f>
        <v>0</v>
      </c>
      <c r="U61" s="119">
        <f>_xlfn.IFNA(IF(G61 = "", T61 + (T61 * F61), T61 + (T61 * (F61 + G61)))*(1-'Materieel en Transport'!$I$40),0)</f>
        <v>0</v>
      </c>
      <c r="V61" s="119">
        <f>_xlfn.IFNA(IF(I61="", T61+(T61*H61), T61+(T61*(H61+I61)))*(1-'Materieel en Transport'!$J$40),0)</f>
        <v>0</v>
      </c>
      <c r="W61" s="119">
        <f>_xlfn.IFNA(IF(K61="",T61+(T61*J61),T61+(T61*(J61+K61)))*(1-'Materieel en Transport'!$K$40),0)</f>
        <v>0</v>
      </c>
      <c r="X61" s="119">
        <f>_xlfn.IFNA(IF(M61="",T61+(T61*L61),T61+(T61*(L61+M61)))*(1-'Materieel en Transport'!$L$40),0)</f>
        <v>0</v>
      </c>
      <c r="Y61" s="119">
        <f>_xlfn.IFNA(IF(O61="",T61+(T61*N61),T61+(T61*(N61+O61)))*(1-'Materieel en Transport'!$M$40),0)</f>
        <v>0</v>
      </c>
      <c r="Z61" s="119">
        <f>_xlfn.IFNA(IF(Q61="",T61+(T61*P61),T61+(T61*(P61+Q61)))*(1-'Materieel en Transport'!$N$40),0)</f>
        <v>0</v>
      </c>
      <c r="AA61" s="119">
        <f>_xlfn.IFNA(IF(S61="",T61+(T61*R61),T61+(T61*(R61+S61)))*(1-'Materieel en Transport'!$O$40),0)</f>
        <v>0</v>
      </c>
    </row>
    <row r="62" spans="1:27" x14ac:dyDescent="0.35">
      <c r="A62" s="125" t="s">
        <v>87</v>
      </c>
      <c r="B62" s="128" t="s">
        <v>94</v>
      </c>
      <c r="C62" s="128" t="s">
        <v>60</v>
      </c>
      <c r="D62" s="128" t="s">
        <v>38</v>
      </c>
      <c r="E62" s="131"/>
      <c r="F62" s="137">
        <f>_xlfn.IFNA(INDEX(TUSSENBEREKENINGEN!B:B, MATCH('Footprint incl maatregelen'!D62, TUSSENBEREKENINGEN!A:A, 0)),0)</f>
        <v>0</v>
      </c>
      <c r="G62" s="33">
        <f>_xlfn.IFNA(INDEX(TUSSENBEREKENINGEN!B:B, MATCH('Footprint incl maatregelen'!E62, TUSSENBEREKENINGEN!A:A, 0)),0)</f>
        <v>0</v>
      </c>
      <c r="H62" s="134">
        <f>_xlfn.IFNA(INDEX(TUSSENBEREKENINGEN!C:C, MATCH('Footprint incl maatregelen'!D62, TUSSENBEREKENINGEN!A:A, 0)),0)</f>
        <v>0</v>
      </c>
      <c r="I62" s="33">
        <f>_xlfn.IFNA(INDEX(TUSSENBEREKENINGEN!C:C, MATCH('Footprint incl maatregelen'!E62, TUSSENBEREKENINGEN!A:A, 0)),0)</f>
        <v>0</v>
      </c>
      <c r="J62" s="134">
        <f>_xlfn.IFNA(INDEX(TUSSENBEREKENINGEN!D:D, MATCH('Footprint incl maatregelen'!D62, TUSSENBEREKENINGEN!A:A, 0)),0)</f>
        <v>0</v>
      </c>
      <c r="K62" s="33">
        <f>_xlfn.IFNA(INDEX(TUSSENBEREKENINGEN!D:D, MATCH('Footprint incl maatregelen'!E62, TUSSENBEREKENINGEN!A:A, 0)),0)</f>
        <v>0</v>
      </c>
      <c r="L62" s="134">
        <f>_xlfn.IFNA(INDEX(TUSSENBEREKENINGEN!E:E, MATCH('Footprint incl maatregelen'!D62, TUSSENBEREKENINGEN!A:A, 0)),0)</f>
        <v>0</v>
      </c>
      <c r="M62" s="33">
        <f>_xlfn.IFNA(INDEX(TUSSENBEREKENINGEN!E:E, MATCH('Footprint incl maatregelen'!E62, TUSSENBEREKENINGEN!A:A, 0)),0)</f>
        <v>0</v>
      </c>
      <c r="N62" s="134">
        <f>_xlfn.IFNA(INDEX(TUSSENBEREKENINGEN!F:F, MATCH('Footprint incl maatregelen'!D62, TUSSENBEREKENINGEN!A:A, 0)),0)</f>
        <v>0</v>
      </c>
      <c r="O62" s="33">
        <f>_xlfn.IFNA(INDEX(TUSSENBEREKENINGEN!F:F, MATCH('Footprint incl maatregelen'!E62, TUSSENBEREKENINGEN!A:A, 0)),0)</f>
        <v>0</v>
      </c>
      <c r="P62" s="134">
        <f>_xlfn.IFNA(INDEX(TUSSENBEREKENINGEN!G:G, MATCH('Footprint incl maatregelen'!D62, TUSSENBEREKENINGEN!A:A, 0)),0)</f>
        <v>0</v>
      </c>
      <c r="Q62" s="33">
        <f>_xlfn.IFNA(INDEX(TUSSENBEREKENINGEN!G:G, MATCH('Footprint incl maatregelen'!E62, TUSSENBEREKENINGEN!A:A, 0)),0)</f>
        <v>0</v>
      </c>
      <c r="R62" s="134">
        <f>_xlfn.IFNA(INDEX(TUSSENBEREKENINGEN!H:H, MATCH('Footprint incl maatregelen'!D62, TUSSENBEREKENINGEN!A:A, 0)),0)</f>
        <v>0</v>
      </c>
      <c r="S62" s="33">
        <f>_xlfn.IFNA(INDEX(TUSSENBEREKENINGEN!H:H, MATCH('Footprint incl maatregelen'!E62, TUSSENBEREKENINGEN!A:A, 0)),0)</f>
        <v>0</v>
      </c>
      <c r="T62" s="120" cm="1">
        <f t="array" ref="T62">_xlfn.IFNA(INDEX('CO2 referentie footprint'!E:E, MATCH(1, (('CO2 referentie footprint'!A:A='Footprint incl maatregelen'!A62)*('CO2 referentie footprint'!C:C='Footprint incl maatregelen'!B62)*('CO2 referentie footprint'!D:D='Footprint incl maatregelen'!C62)), 0)),0)</f>
        <v>0</v>
      </c>
      <c r="U62" s="119">
        <f>_xlfn.IFNA(IF(G62 = "", T62 + (T62 * F62), T62 + (T62 * (F62 + G62)))*(1-'Materieel en Transport'!$I$40),0)</f>
        <v>0</v>
      </c>
      <c r="V62" s="119">
        <f>_xlfn.IFNA(IF(I62="", T62+(T62*H62), T62+(T62*(H62+I62)))*(1-'Materieel en Transport'!$J$40),0)</f>
        <v>0</v>
      </c>
      <c r="W62" s="119">
        <f>_xlfn.IFNA(IF(K62="",T62+(T62*J62),T62+(T62*(J62+K62)))*(1-'Materieel en Transport'!$K$40),0)</f>
        <v>0</v>
      </c>
      <c r="X62" s="119">
        <f>_xlfn.IFNA(IF(M62="",T62+(T62*L62),T62+(T62*(L62+M62)))*(1-'Materieel en Transport'!$L$40),0)</f>
        <v>0</v>
      </c>
      <c r="Y62" s="119">
        <f>_xlfn.IFNA(IF(O62="",T62+(T62*N62),T62+(T62*(N62+O62)))*(1-'Materieel en Transport'!$M$40),0)</f>
        <v>0</v>
      </c>
      <c r="Z62" s="119">
        <f>_xlfn.IFNA(IF(Q62="",T62+(T62*P62),T62+(T62*(P62+Q62)))*(1-'Materieel en Transport'!$N$40),0)</f>
        <v>0</v>
      </c>
      <c r="AA62" s="119">
        <f>_xlfn.IFNA(IF(S62="",T62+(T62*R62),T62+(T62*(R62+S62)))*(1-'Materieel en Transport'!$O$40),0)</f>
        <v>0</v>
      </c>
    </row>
    <row r="63" spans="1:27" x14ac:dyDescent="0.35">
      <c r="A63" s="125" t="s">
        <v>87</v>
      </c>
      <c r="B63" s="128" t="s">
        <v>95</v>
      </c>
      <c r="C63" s="128" t="s">
        <v>96</v>
      </c>
      <c r="D63" s="128" t="s">
        <v>76</v>
      </c>
      <c r="E63" s="131"/>
      <c r="F63" s="137">
        <f>_xlfn.IFNA(INDEX(TUSSENBEREKENINGEN!B:B, MATCH('Footprint incl maatregelen'!D63, TUSSENBEREKENINGEN!A:A, 0)),0)</f>
        <v>0</v>
      </c>
      <c r="G63" s="33">
        <f>_xlfn.IFNA(INDEX(TUSSENBEREKENINGEN!B:B, MATCH('Footprint incl maatregelen'!E63, TUSSENBEREKENINGEN!A:A, 0)),0)</f>
        <v>0</v>
      </c>
      <c r="H63" s="134">
        <f>_xlfn.IFNA(INDEX(TUSSENBEREKENINGEN!C:C, MATCH('Footprint incl maatregelen'!D63, TUSSENBEREKENINGEN!A:A, 0)),0)</f>
        <v>0</v>
      </c>
      <c r="I63" s="33">
        <f>_xlfn.IFNA(INDEX(TUSSENBEREKENINGEN!C:C, MATCH('Footprint incl maatregelen'!E63, TUSSENBEREKENINGEN!A:A, 0)),0)</f>
        <v>0</v>
      </c>
      <c r="J63" s="134">
        <f>_xlfn.IFNA(INDEX(TUSSENBEREKENINGEN!D:D, MATCH('Footprint incl maatregelen'!D63, TUSSENBEREKENINGEN!A:A, 0)),0)</f>
        <v>0</v>
      </c>
      <c r="K63" s="33">
        <f>_xlfn.IFNA(INDEX(TUSSENBEREKENINGEN!D:D, MATCH('Footprint incl maatregelen'!E63, TUSSENBEREKENINGEN!A:A, 0)),0)</f>
        <v>0</v>
      </c>
      <c r="L63" s="134">
        <f>_xlfn.IFNA(INDEX(TUSSENBEREKENINGEN!E:E, MATCH('Footprint incl maatregelen'!D63, TUSSENBEREKENINGEN!A:A, 0)),0)</f>
        <v>0</v>
      </c>
      <c r="M63" s="33">
        <f>_xlfn.IFNA(INDEX(TUSSENBEREKENINGEN!E:E, MATCH('Footprint incl maatregelen'!E63, TUSSENBEREKENINGEN!A:A, 0)),0)</f>
        <v>0</v>
      </c>
      <c r="N63" s="134">
        <f>_xlfn.IFNA(INDEX(TUSSENBEREKENINGEN!F:F, MATCH('Footprint incl maatregelen'!D63, TUSSENBEREKENINGEN!A:A, 0)),0)</f>
        <v>0</v>
      </c>
      <c r="O63" s="33">
        <f>_xlfn.IFNA(INDEX(TUSSENBEREKENINGEN!F:F, MATCH('Footprint incl maatregelen'!E63, TUSSENBEREKENINGEN!A:A, 0)),0)</f>
        <v>0</v>
      </c>
      <c r="P63" s="134">
        <f>_xlfn.IFNA(INDEX(TUSSENBEREKENINGEN!G:G, MATCH('Footprint incl maatregelen'!D63, TUSSENBEREKENINGEN!A:A, 0)),0)</f>
        <v>0</v>
      </c>
      <c r="Q63" s="33">
        <f>_xlfn.IFNA(INDEX(TUSSENBEREKENINGEN!G:G, MATCH('Footprint incl maatregelen'!E63, TUSSENBEREKENINGEN!A:A, 0)),0)</f>
        <v>0</v>
      </c>
      <c r="R63" s="134">
        <f>_xlfn.IFNA(INDEX(TUSSENBEREKENINGEN!H:H, MATCH('Footprint incl maatregelen'!D63, TUSSENBEREKENINGEN!A:A, 0)),0)</f>
        <v>0</v>
      </c>
      <c r="S63" s="33">
        <f>_xlfn.IFNA(INDEX(TUSSENBEREKENINGEN!H:H, MATCH('Footprint incl maatregelen'!E63, TUSSENBEREKENINGEN!A:A, 0)),0)</f>
        <v>0</v>
      </c>
      <c r="T63" s="120" cm="1">
        <f t="array" ref="T63">_xlfn.IFNA(INDEX('CO2 referentie footprint'!E:E, MATCH(1, (('CO2 referentie footprint'!A:A='Footprint incl maatregelen'!A63)*('CO2 referentie footprint'!C:C='Footprint incl maatregelen'!B63)*('CO2 referentie footprint'!D:D='Footprint incl maatregelen'!C63)), 0)),0)</f>
        <v>0</v>
      </c>
      <c r="U63" s="119">
        <f>_xlfn.IFNA(IF(G63 = "", T63 + (T63 * F63), T63 + (T63 * (F63 + G63)))*(1-'Materieel en Transport'!$I$40),0)</f>
        <v>0</v>
      </c>
      <c r="V63" s="119">
        <f>_xlfn.IFNA(IF(I63="", T63+(T63*H63), T63+(T63*(H63+I63)))*(1-'Materieel en Transport'!$J$40),0)</f>
        <v>0</v>
      </c>
      <c r="W63" s="119">
        <f>_xlfn.IFNA(IF(K63="",T63+(T63*J63),T63+(T63*(J63+K63)))*(1-'Materieel en Transport'!$K$40),0)</f>
        <v>0</v>
      </c>
      <c r="X63" s="119">
        <f>_xlfn.IFNA(IF(M63="",T63+(T63*L63),T63+(T63*(L63+M63)))*(1-'Materieel en Transport'!$L$40),0)</f>
        <v>0</v>
      </c>
      <c r="Y63" s="119">
        <f>_xlfn.IFNA(IF(O63="",T63+(T63*N63),T63+(T63*(N63+O63)))*(1-'Materieel en Transport'!$M$40),0)</f>
        <v>0</v>
      </c>
      <c r="Z63" s="119">
        <f>_xlfn.IFNA(IF(Q63="",T63+(T63*P63),T63+(T63*(P63+Q63)))*(1-'Materieel en Transport'!$N$40),0)</f>
        <v>0</v>
      </c>
      <c r="AA63" s="119">
        <f>_xlfn.IFNA(IF(S63="",T63+(T63*R63),T63+(T63*(R63+S63)))*(1-'Materieel en Transport'!$O$40),0)</f>
        <v>0</v>
      </c>
    </row>
    <row r="64" spans="1:27" x14ac:dyDescent="0.35">
      <c r="A64" s="125" t="s">
        <v>87</v>
      </c>
      <c r="B64" s="128" t="s">
        <v>97</v>
      </c>
      <c r="C64" s="128" t="s">
        <v>80</v>
      </c>
      <c r="D64" s="128" t="s">
        <v>31</v>
      </c>
      <c r="E64" s="131" t="s">
        <v>32</v>
      </c>
      <c r="F64" s="137">
        <f>_xlfn.IFNA(INDEX(TUSSENBEREKENINGEN!B:B, MATCH('Footprint incl maatregelen'!D64, TUSSENBEREKENINGEN!A:A, 0)),0)</f>
        <v>0</v>
      </c>
      <c r="G64" s="33">
        <f>_xlfn.IFNA(INDEX(TUSSENBEREKENINGEN!B:B, MATCH('Footprint incl maatregelen'!E64, TUSSENBEREKENINGEN!A:A, 0)),0)</f>
        <v>0</v>
      </c>
      <c r="H64" s="134">
        <f>_xlfn.IFNA(INDEX(TUSSENBEREKENINGEN!C:C, MATCH('Footprint incl maatregelen'!D64, TUSSENBEREKENINGEN!A:A, 0)),0)</f>
        <v>0</v>
      </c>
      <c r="I64" s="33">
        <f>_xlfn.IFNA(INDEX(TUSSENBEREKENINGEN!C:C, MATCH('Footprint incl maatregelen'!E64, TUSSENBEREKENINGEN!A:A, 0)),0)</f>
        <v>0</v>
      </c>
      <c r="J64" s="134">
        <f>_xlfn.IFNA(INDEX(TUSSENBEREKENINGEN!D:D, MATCH('Footprint incl maatregelen'!D64, TUSSENBEREKENINGEN!A:A, 0)),0)</f>
        <v>0</v>
      </c>
      <c r="K64" s="33">
        <f>_xlfn.IFNA(INDEX(TUSSENBEREKENINGEN!D:D, MATCH('Footprint incl maatregelen'!E64, TUSSENBEREKENINGEN!A:A, 0)),0)</f>
        <v>0</v>
      </c>
      <c r="L64" s="134">
        <f>_xlfn.IFNA(INDEX(TUSSENBEREKENINGEN!E:E, MATCH('Footprint incl maatregelen'!D64, TUSSENBEREKENINGEN!A:A, 0)),0)</f>
        <v>0</v>
      </c>
      <c r="M64" s="33">
        <f>_xlfn.IFNA(INDEX(TUSSENBEREKENINGEN!E:E, MATCH('Footprint incl maatregelen'!E64, TUSSENBEREKENINGEN!A:A, 0)),0)</f>
        <v>0</v>
      </c>
      <c r="N64" s="134">
        <f>_xlfn.IFNA(INDEX(TUSSENBEREKENINGEN!F:F, MATCH('Footprint incl maatregelen'!D64, TUSSENBEREKENINGEN!A:A, 0)),0)</f>
        <v>0</v>
      </c>
      <c r="O64" s="33">
        <f>_xlfn.IFNA(INDEX(TUSSENBEREKENINGEN!F:F, MATCH('Footprint incl maatregelen'!E64, TUSSENBEREKENINGEN!A:A, 0)),0)</f>
        <v>0</v>
      </c>
      <c r="P64" s="134">
        <f>_xlfn.IFNA(INDEX(TUSSENBEREKENINGEN!G:G, MATCH('Footprint incl maatregelen'!D64, TUSSENBEREKENINGEN!A:A, 0)),0)</f>
        <v>0</v>
      </c>
      <c r="Q64" s="33">
        <f>_xlfn.IFNA(INDEX(TUSSENBEREKENINGEN!G:G, MATCH('Footprint incl maatregelen'!E64, TUSSENBEREKENINGEN!A:A, 0)),0)</f>
        <v>0</v>
      </c>
      <c r="R64" s="134">
        <f>_xlfn.IFNA(INDEX(TUSSENBEREKENINGEN!H:H, MATCH('Footprint incl maatregelen'!D64, TUSSENBEREKENINGEN!A:A, 0)),0)</f>
        <v>0</v>
      </c>
      <c r="S64" s="33">
        <f>_xlfn.IFNA(INDEX(TUSSENBEREKENINGEN!H:H, MATCH('Footprint incl maatregelen'!E64, TUSSENBEREKENINGEN!A:A, 0)),0)</f>
        <v>0</v>
      </c>
      <c r="T64" s="120" cm="1">
        <f t="array" ref="T64">_xlfn.IFNA(INDEX('CO2 referentie footprint'!E:E, MATCH(1, (('CO2 referentie footprint'!A:A='Footprint incl maatregelen'!A64)*('CO2 referentie footprint'!C:C='Footprint incl maatregelen'!B64)*('CO2 referentie footprint'!D:D='Footprint incl maatregelen'!C64)), 0)),0)</f>
        <v>0</v>
      </c>
      <c r="U64" s="119">
        <f>_xlfn.IFNA(IF(G64 = "", T64 + (T64 * F64), T64 + (T64 * (F64 + G64)))*(1-'Materieel en Transport'!$I$40),0)</f>
        <v>0</v>
      </c>
      <c r="V64" s="119">
        <f>_xlfn.IFNA(IF(I64="", T64+(T64*H64), T64+(T64*(H64+I64)))*(1-'Materieel en Transport'!$J$40),0)</f>
        <v>0</v>
      </c>
      <c r="W64" s="119">
        <f>_xlfn.IFNA(IF(K64="",T64+(T64*J64),T64+(T64*(J64+K64)))*(1-'Materieel en Transport'!$K$40),0)</f>
        <v>0</v>
      </c>
      <c r="X64" s="119">
        <f>_xlfn.IFNA(IF(M64="",T64+(T64*L64),T64+(T64*(L64+M64)))*(1-'Materieel en Transport'!$L$40),0)</f>
        <v>0</v>
      </c>
      <c r="Y64" s="119">
        <f>_xlfn.IFNA(IF(O64="",T64+(T64*N64),T64+(T64*(N64+O64)))*(1-'Materieel en Transport'!$M$40),0)</f>
        <v>0</v>
      </c>
      <c r="Z64" s="119">
        <f>_xlfn.IFNA(IF(Q64="",T64+(T64*P64),T64+(T64*(P64+Q64)))*(1-'Materieel en Transport'!$N$40),0)</f>
        <v>0</v>
      </c>
      <c r="AA64" s="119">
        <f>_xlfn.IFNA(IF(S64="",T64+(T64*R64),T64+(T64*(R64+S64)))*(1-'Materieel en Transport'!$O$40),0)</f>
        <v>0</v>
      </c>
    </row>
    <row r="65" spans="1:27" x14ac:dyDescent="0.35">
      <c r="A65" s="125" t="s">
        <v>87</v>
      </c>
      <c r="B65" s="128" t="s">
        <v>98</v>
      </c>
      <c r="C65" s="128" t="s">
        <v>99</v>
      </c>
      <c r="D65" s="128" t="s">
        <v>76</v>
      </c>
      <c r="E65" s="131"/>
      <c r="F65" s="137">
        <f>_xlfn.IFNA(INDEX(TUSSENBEREKENINGEN!B:B, MATCH('Footprint incl maatregelen'!D65, TUSSENBEREKENINGEN!A:A, 0)),0)</f>
        <v>0</v>
      </c>
      <c r="G65" s="33">
        <f>_xlfn.IFNA(INDEX(TUSSENBEREKENINGEN!B:B, MATCH('Footprint incl maatregelen'!E65, TUSSENBEREKENINGEN!A:A, 0)),0)</f>
        <v>0</v>
      </c>
      <c r="H65" s="134">
        <f>_xlfn.IFNA(INDEX(TUSSENBEREKENINGEN!C:C, MATCH('Footprint incl maatregelen'!D65, TUSSENBEREKENINGEN!A:A, 0)),0)</f>
        <v>0</v>
      </c>
      <c r="I65" s="33">
        <f>_xlfn.IFNA(INDEX(TUSSENBEREKENINGEN!C:C, MATCH('Footprint incl maatregelen'!E65, TUSSENBEREKENINGEN!A:A, 0)),0)</f>
        <v>0</v>
      </c>
      <c r="J65" s="134">
        <f>_xlfn.IFNA(INDEX(TUSSENBEREKENINGEN!D:D, MATCH('Footprint incl maatregelen'!D65, TUSSENBEREKENINGEN!A:A, 0)),0)</f>
        <v>0</v>
      </c>
      <c r="K65" s="33">
        <f>_xlfn.IFNA(INDEX(TUSSENBEREKENINGEN!D:D, MATCH('Footprint incl maatregelen'!E65, TUSSENBEREKENINGEN!A:A, 0)),0)</f>
        <v>0</v>
      </c>
      <c r="L65" s="134">
        <f>_xlfn.IFNA(INDEX(TUSSENBEREKENINGEN!E:E, MATCH('Footprint incl maatregelen'!D65, TUSSENBEREKENINGEN!A:A, 0)),0)</f>
        <v>0</v>
      </c>
      <c r="M65" s="33">
        <f>_xlfn.IFNA(INDEX(TUSSENBEREKENINGEN!E:E, MATCH('Footprint incl maatregelen'!E65, TUSSENBEREKENINGEN!A:A, 0)),0)</f>
        <v>0</v>
      </c>
      <c r="N65" s="134">
        <f>_xlfn.IFNA(INDEX(TUSSENBEREKENINGEN!F:F, MATCH('Footprint incl maatregelen'!D65, TUSSENBEREKENINGEN!A:A, 0)),0)</f>
        <v>0</v>
      </c>
      <c r="O65" s="33">
        <f>_xlfn.IFNA(INDEX(TUSSENBEREKENINGEN!F:F, MATCH('Footprint incl maatregelen'!E65, TUSSENBEREKENINGEN!A:A, 0)),0)</f>
        <v>0</v>
      </c>
      <c r="P65" s="134">
        <f>_xlfn.IFNA(INDEX(TUSSENBEREKENINGEN!G:G, MATCH('Footprint incl maatregelen'!D65, TUSSENBEREKENINGEN!A:A, 0)),0)</f>
        <v>0</v>
      </c>
      <c r="Q65" s="33">
        <f>_xlfn.IFNA(INDEX(TUSSENBEREKENINGEN!G:G, MATCH('Footprint incl maatregelen'!E65, TUSSENBEREKENINGEN!A:A, 0)),0)</f>
        <v>0</v>
      </c>
      <c r="R65" s="134">
        <f>_xlfn.IFNA(INDEX(TUSSENBEREKENINGEN!H:H, MATCH('Footprint incl maatregelen'!D65, TUSSENBEREKENINGEN!A:A, 0)),0)</f>
        <v>0</v>
      </c>
      <c r="S65" s="33">
        <f>_xlfn.IFNA(INDEX(TUSSENBEREKENINGEN!H:H, MATCH('Footprint incl maatregelen'!E65, TUSSENBEREKENINGEN!A:A, 0)),0)</f>
        <v>0</v>
      </c>
      <c r="T65" s="120" cm="1">
        <f t="array" ref="T65">_xlfn.IFNA(INDEX('CO2 referentie footprint'!E:E, MATCH(1, (('CO2 referentie footprint'!A:A='Footprint incl maatregelen'!A65)*('CO2 referentie footprint'!C:C='Footprint incl maatregelen'!B65)*('CO2 referentie footprint'!D:D='Footprint incl maatregelen'!C65)), 0)),0)</f>
        <v>0</v>
      </c>
      <c r="U65" s="119">
        <f>_xlfn.IFNA(IF(G65 = "", T65 + (T65 * F65), T65 + (T65 * (F65 + G65)))*(1-'Materieel en Transport'!$I$40),0)</f>
        <v>0</v>
      </c>
      <c r="V65" s="119">
        <f>_xlfn.IFNA(IF(I65="", T65+(T65*H65), T65+(T65*(H65+I65)))*(1-'Materieel en Transport'!$J$40),0)</f>
        <v>0</v>
      </c>
      <c r="W65" s="119">
        <f>_xlfn.IFNA(IF(K65="",T65+(T65*J65),T65+(T65*(J65+K65)))*(1-'Materieel en Transport'!$K$40),0)</f>
        <v>0</v>
      </c>
      <c r="X65" s="119">
        <f>_xlfn.IFNA(IF(M65="",T65+(T65*L65),T65+(T65*(L65+M65)))*(1-'Materieel en Transport'!$L$40),0)</f>
        <v>0</v>
      </c>
      <c r="Y65" s="119">
        <f>_xlfn.IFNA(IF(O65="",T65+(T65*N65),T65+(T65*(N65+O65)))*(1-'Materieel en Transport'!$M$40),0)</f>
        <v>0</v>
      </c>
      <c r="Z65" s="119">
        <f>_xlfn.IFNA(IF(Q65="",T65+(T65*P65),T65+(T65*(P65+Q65)))*(1-'Materieel en Transport'!$N$40),0)</f>
        <v>0</v>
      </c>
      <c r="AA65" s="119">
        <f>_xlfn.IFNA(IF(S65="",T65+(T65*R65),T65+(T65*(R65+S65)))*(1-'Materieel en Transport'!$O$40),0)</f>
        <v>0</v>
      </c>
    </row>
    <row r="66" spans="1:27" x14ac:dyDescent="0.35">
      <c r="A66" s="125" t="s">
        <v>87</v>
      </c>
      <c r="B66" s="128" t="s">
        <v>100</v>
      </c>
      <c r="C66" s="128" t="s">
        <v>82</v>
      </c>
      <c r="D66" s="128" t="s">
        <v>59</v>
      </c>
      <c r="E66" s="131"/>
      <c r="F66" s="137">
        <f>_xlfn.IFNA(INDEX(TUSSENBEREKENINGEN!B:B, MATCH('Footprint incl maatregelen'!D66, TUSSENBEREKENINGEN!A:A, 0)),0)</f>
        <v>0</v>
      </c>
      <c r="G66" s="33">
        <f>_xlfn.IFNA(INDEX(TUSSENBEREKENINGEN!B:B, MATCH('Footprint incl maatregelen'!E66, TUSSENBEREKENINGEN!A:A, 0)),0)</f>
        <v>0</v>
      </c>
      <c r="H66" s="134">
        <f>_xlfn.IFNA(INDEX(TUSSENBEREKENINGEN!C:C, MATCH('Footprint incl maatregelen'!D66, TUSSENBEREKENINGEN!A:A, 0)),0)</f>
        <v>0</v>
      </c>
      <c r="I66" s="33">
        <f>_xlfn.IFNA(INDEX(TUSSENBEREKENINGEN!C:C, MATCH('Footprint incl maatregelen'!E66, TUSSENBEREKENINGEN!A:A, 0)),0)</f>
        <v>0</v>
      </c>
      <c r="J66" s="134">
        <f>_xlfn.IFNA(INDEX(TUSSENBEREKENINGEN!D:D, MATCH('Footprint incl maatregelen'!D66, TUSSENBEREKENINGEN!A:A, 0)),0)</f>
        <v>0</v>
      </c>
      <c r="K66" s="33">
        <f>_xlfn.IFNA(INDEX(TUSSENBEREKENINGEN!D:D, MATCH('Footprint incl maatregelen'!E66, TUSSENBEREKENINGEN!A:A, 0)),0)</f>
        <v>0</v>
      </c>
      <c r="L66" s="134">
        <f>_xlfn.IFNA(INDEX(TUSSENBEREKENINGEN!E:E, MATCH('Footprint incl maatregelen'!D66, TUSSENBEREKENINGEN!A:A, 0)),0)</f>
        <v>0</v>
      </c>
      <c r="M66" s="33">
        <f>_xlfn.IFNA(INDEX(TUSSENBEREKENINGEN!E:E, MATCH('Footprint incl maatregelen'!E66, TUSSENBEREKENINGEN!A:A, 0)),0)</f>
        <v>0</v>
      </c>
      <c r="N66" s="134">
        <f>_xlfn.IFNA(INDEX(TUSSENBEREKENINGEN!F:F, MATCH('Footprint incl maatregelen'!D66, TUSSENBEREKENINGEN!A:A, 0)),0)</f>
        <v>0</v>
      </c>
      <c r="O66" s="33">
        <f>_xlfn.IFNA(INDEX(TUSSENBEREKENINGEN!F:F, MATCH('Footprint incl maatregelen'!E66, TUSSENBEREKENINGEN!A:A, 0)),0)</f>
        <v>0</v>
      </c>
      <c r="P66" s="134">
        <f>_xlfn.IFNA(INDEX(TUSSENBEREKENINGEN!G:G, MATCH('Footprint incl maatregelen'!D66, TUSSENBEREKENINGEN!A:A, 0)),0)</f>
        <v>0</v>
      </c>
      <c r="Q66" s="33">
        <f>_xlfn.IFNA(INDEX(TUSSENBEREKENINGEN!G:G, MATCH('Footprint incl maatregelen'!E66, TUSSENBEREKENINGEN!A:A, 0)),0)</f>
        <v>0</v>
      </c>
      <c r="R66" s="134">
        <f>_xlfn.IFNA(INDEX(TUSSENBEREKENINGEN!H:H, MATCH('Footprint incl maatregelen'!D66, TUSSENBEREKENINGEN!A:A, 0)),0)</f>
        <v>0</v>
      </c>
      <c r="S66" s="33">
        <f>_xlfn.IFNA(INDEX(TUSSENBEREKENINGEN!H:H, MATCH('Footprint incl maatregelen'!E66, TUSSENBEREKENINGEN!A:A, 0)),0)</f>
        <v>0</v>
      </c>
      <c r="T66" s="120" cm="1">
        <f t="array" ref="T66">_xlfn.IFNA(INDEX('CO2 referentie footprint'!E:E, MATCH(1, (('CO2 referentie footprint'!A:A='Footprint incl maatregelen'!A66)*('CO2 referentie footprint'!C:C='Footprint incl maatregelen'!B66)*('CO2 referentie footprint'!D:D='Footprint incl maatregelen'!C66)), 0)),0)</f>
        <v>0</v>
      </c>
      <c r="U66" s="119">
        <f>_xlfn.IFNA(IF(G66 = "", T66 + (T66 * F66), T66 + (T66 * (F66 + G66)))*(1-'Materieel en Transport'!$I$40),0)</f>
        <v>0</v>
      </c>
      <c r="V66" s="119">
        <f>_xlfn.IFNA(IF(I66="", T66+(T66*H66), T66+(T66*(H66+I66)))*(1-'Materieel en Transport'!$J$40),0)</f>
        <v>0</v>
      </c>
      <c r="W66" s="119">
        <f>_xlfn.IFNA(IF(K66="",T66+(T66*J66),T66+(T66*(J66+K66)))*(1-'Materieel en Transport'!$K$40),0)</f>
        <v>0</v>
      </c>
      <c r="X66" s="119">
        <f>_xlfn.IFNA(IF(M66="",T66+(T66*L66),T66+(T66*(L66+M66)))*(1-'Materieel en Transport'!$L$40),0)</f>
        <v>0</v>
      </c>
      <c r="Y66" s="119">
        <f>_xlfn.IFNA(IF(O66="",T66+(T66*N66),T66+(T66*(N66+O66)))*(1-'Materieel en Transport'!$M$40),0)</f>
        <v>0</v>
      </c>
      <c r="Z66" s="119">
        <f>_xlfn.IFNA(IF(Q66="",T66+(T66*P66),T66+(T66*(P66+Q66)))*(1-'Materieel en Transport'!$N$40),0)</f>
        <v>0</v>
      </c>
      <c r="AA66" s="119">
        <f>_xlfn.IFNA(IF(S66="",T66+(T66*R66),T66+(T66*(R66+S66)))*(1-'Materieel en Transport'!$O$40),0)</f>
        <v>0</v>
      </c>
    </row>
    <row r="67" spans="1:27" x14ac:dyDescent="0.35">
      <c r="A67" s="125" t="s">
        <v>87</v>
      </c>
      <c r="B67" s="128" t="s">
        <v>101</v>
      </c>
      <c r="C67" s="128" t="s">
        <v>84</v>
      </c>
      <c r="D67" s="128" t="s">
        <v>59</v>
      </c>
      <c r="E67" s="131"/>
      <c r="F67" s="137">
        <f>_xlfn.IFNA(INDEX(TUSSENBEREKENINGEN!B:B, MATCH('Footprint incl maatregelen'!D67, TUSSENBEREKENINGEN!A:A, 0)),0)</f>
        <v>0</v>
      </c>
      <c r="G67" s="33">
        <f>_xlfn.IFNA(INDEX(TUSSENBEREKENINGEN!B:B, MATCH('Footprint incl maatregelen'!E67, TUSSENBEREKENINGEN!A:A, 0)),0)</f>
        <v>0</v>
      </c>
      <c r="H67" s="134">
        <f>_xlfn.IFNA(INDEX(TUSSENBEREKENINGEN!C:C, MATCH('Footprint incl maatregelen'!D67, TUSSENBEREKENINGEN!A:A, 0)),0)</f>
        <v>0</v>
      </c>
      <c r="I67" s="33">
        <f>_xlfn.IFNA(INDEX(TUSSENBEREKENINGEN!C:C, MATCH('Footprint incl maatregelen'!E67, TUSSENBEREKENINGEN!A:A, 0)),0)</f>
        <v>0</v>
      </c>
      <c r="J67" s="134">
        <f>_xlfn.IFNA(INDEX(TUSSENBEREKENINGEN!D:D, MATCH('Footprint incl maatregelen'!D67, TUSSENBEREKENINGEN!A:A, 0)),0)</f>
        <v>0</v>
      </c>
      <c r="K67" s="33">
        <f>_xlfn.IFNA(INDEX(TUSSENBEREKENINGEN!D:D, MATCH('Footprint incl maatregelen'!E67, TUSSENBEREKENINGEN!A:A, 0)),0)</f>
        <v>0</v>
      </c>
      <c r="L67" s="134">
        <f>_xlfn.IFNA(INDEX(TUSSENBEREKENINGEN!E:E, MATCH('Footprint incl maatregelen'!D67, TUSSENBEREKENINGEN!A:A, 0)),0)</f>
        <v>0</v>
      </c>
      <c r="M67" s="33">
        <f>_xlfn.IFNA(INDEX(TUSSENBEREKENINGEN!E:E, MATCH('Footprint incl maatregelen'!E67, TUSSENBEREKENINGEN!A:A, 0)),0)</f>
        <v>0</v>
      </c>
      <c r="N67" s="134">
        <f>_xlfn.IFNA(INDEX(TUSSENBEREKENINGEN!F:F, MATCH('Footprint incl maatregelen'!D67, TUSSENBEREKENINGEN!A:A, 0)),0)</f>
        <v>0</v>
      </c>
      <c r="O67" s="33">
        <f>_xlfn.IFNA(INDEX(TUSSENBEREKENINGEN!F:F, MATCH('Footprint incl maatregelen'!E67, TUSSENBEREKENINGEN!A:A, 0)),0)</f>
        <v>0</v>
      </c>
      <c r="P67" s="134">
        <f>_xlfn.IFNA(INDEX(TUSSENBEREKENINGEN!G:G, MATCH('Footprint incl maatregelen'!D67, TUSSENBEREKENINGEN!A:A, 0)),0)</f>
        <v>0</v>
      </c>
      <c r="Q67" s="33">
        <f>_xlfn.IFNA(INDEX(TUSSENBEREKENINGEN!G:G, MATCH('Footprint incl maatregelen'!E67, TUSSENBEREKENINGEN!A:A, 0)),0)</f>
        <v>0</v>
      </c>
      <c r="R67" s="134">
        <f>_xlfn.IFNA(INDEX(TUSSENBEREKENINGEN!H:H, MATCH('Footprint incl maatregelen'!D67, TUSSENBEREKENINGEN!A:A, 0)),0)</f>
        <v>0</v>
      </c>
      <c r="S67" s="33">
        <f>_xlfn.IFNA(INDEX(TUSSENBEREKENINGEN!H:H, MATCH('Footprint incl maatregelen'!E67, TUSSENBEREKENINGEN!A:A, 0)),0)</f>
        <v>0</v>
      </c>
      <c r="T67" s="120" cm="1">
        <f t="array" ref="T67">_xlfn.IFNA(INDEX('CO2 referentie footprint'!E:E, MATCH(1, (('CO2 referentie footprint'!A:A='Footprint incl maatregelen'!A67)*('CO2 referentie footprint'!C:C='Footprint incl maatregelen'!B67)*('CO2 referentie footprint'!D:D='Footprint incl maatregelen'!C67)), 0)),0)</f>
        <v>0</v>
      </c>
      <c r="U67" s="119">
        <f>_xlfn.IFNA(IF(G67 = "", T67 + (T67 * F67), T67 + (T67 * (F67 + G67)))*(1-'Materieel en Transport'!$I$40),0)</f>
        <v>0</v>
      </c>
      <c r="V67" s="119">
        <f>_xlfn.IFNA(IF(I67="", T67+(T67*H67), T67+(T67*(H67+I67)))*(1-'Materieel en Transport'!$J$40),0)</f>
        <v>0</v>
      </c>
      <c r="W67" s="119">
        <f>_xlfn.IFNA(IF(K67="",T67+(T67*J67),T67+(T67*(J67+K67)))*(1-'Materieel en Transport'!$K$40),0)</f>
        <v>0</v>
      </c>
      <c r="X67" s="119">
        <f>_xlfn.IFNA(IF(M67="",T67+(T67*L67),T67+(T67*(L67+M67)))*(1-'Materieel en Transport'!$L$40),0)</f>
        <v>0</v>
      </c>
      <c r="Y67" s="119">
        <f>_xlfn.IFNA(IF(O67="",T67+(T67*N67),T67+(T67*(N67+O67)))*(1-'Materieel en Transport'!$M$40),0)</f>
        <v>0</v>
      </c>
      <c r="Z67" s="119">
        <f>_xlfn.IFNA(IF(Q67="",T67+(T67*P67),T67+(T67*(P67+Q67)))*(1-'Materieel en Transport'!$N$40),0)</f>
        <v>0</v>
      </c>
      <c r="AA67" s="119">
        <f>_xlfn.IFNA(IF(S67="",T67+(T67*R67),T67+(T67*(R67+S67)))*(1-'Materieel en Transport'!$O$40),0)</f>
        <v>0</v>
      </c>
    </row>
    <row r="68" spans="1:27" x14ac:dyDescent="0.35">
      <c r="A68" s="125" t="s">
        <v>87</v>
      </c>
      <c r="B68" s="128" t="s">
        <v>102</v>
      </c>
      <c r="C68" s="128" t="s">
        <v>103</v>
      </c>
      <c r="D68" s="128" t="s">
        <v>42</v>
      </c>
      <c r="E68" s="131"/>
      <c r="F68" s="137">
        <f>_xlfn.IFNA(INDEX(TUSSENBEREKENINGEN!B:B, MATCH('Footprint incl maatregelen'!D68, TUSSENBEREKENINGEN!A:A, 0)),0)</f>
        <v>0</v>
      </c>
      <c r="G68" s="33">
        <f>_xlfn.IFNA(INDEX(TUSSENBEREKENINGEN!B:B, MATCH('Footprint incl maatregelen'!E68, TUSSENBEREKENINGEN!A:A, 0)),0)</f>
        <v>0</v>
      </c>
      <c r="H68" s="134">
        <f>_xlfn.IFNA(INDEX(TUSSENBEREKENINGEN!C:C, MATCH('Footprint incl maatregelen'!D68, TUSSENBEREKENINGEN!A:A, 0)),0)</f>
        <v>0</v>
      </c>
      <c r="I68" s="33">
        <f>_xlfn.IFNA(INDEX(TUSSENBEREKENINGEN!C:C, MATCH('Footprint incl maatregelen'!E68, TUSSENBEREKENINGEN!A:A, 0)),0)</f>
        <v>0</v>
      </c>
      <c r="J68" s="134">
        <f>_xlfn.IFNA(INDEX(TUSSENBEREKENINGEN!D:D, MATCH('Footprint incl maatregelen'!D68, TUSSENBEREKENINGEN!A:A, 0)),0)</f>
        <v>0</v>
      </c>
      <c r="K68" s="33">
        <f>_xlfn.IFNA(INDEX(TUSSENBEREKENINGEN!D:D, MATCH('Footprint incl maatregelen'!E68, TUSSENBEREKENINGEN!A:A, 0)),0)</f>
        <v>0</v>
      </c>
      <c r="L68" s="134">
        <f>_xlfn.IFNA(INDEX(TUSSENBEREKENINGEN!E:E, MATCH('Footprint incl maatregelen'!D68, TUSSENBEREKENINGEN!A:A, 0)),0)</f>
        <v>0</v>
      </c>
      <c r="M68" s="33">
        <f>_xlfn.IFNA(INDEX(TUSSENBEREKENINGEN!E:E, MATCH('Footprint incl maatregelen'!E68, TUSSENBEREKENINGEN!A:A, 0)),0)</f>
        <v>0</v>
      </c>
      <c r="N68" s="134">
        <f>_xlfn.IFNA(INDEX(TUSSENBEREKENINGEN!F:F, MATCH('Footprint incl maatregelen'!D68, TUSSENBEREKENINGEN!A:A, 0)),0)</f>
        <v>0</v>
      </c>
      <c r="O68" s="33">
        <f>_xlfn.IFNA(INDEX(TUSSENBEREKENINGEN!F:F, MATCH('Footprint incl maatregelen'!E68, TUSSENBEREKENINGEN!A:A, 0)),0)</f>
        <v>0</v>
      </c>
      <c r="P68" s="134">
        <f>_xlfn.IFNA(INDEX(TUSSENBEREKENINGEN!G:G, MATCH('Footprint incl maatregelen'!D68, TUSSENBEREKENINGEN!A:A, 0)),0)</f>
        <v>0</v>
      </c>
      <c r="Q68" s="33">
        <f>_xlfn.IFNA(INDEX(TUSSENBEREKENINGEN!G:G, MATCH('Footprint incl maatregelen'!E68, TUSSENBEREKENINGEN!A:A, 0)),0)</f>
        <v>0</v>
      </c>
      <c r="R68" s="134">
        <f>_xlfn.IFNA(INDEX(TUSSENBEREKENINGEN!H:H, MATCH('Footprint incl maatregelen'!D68, TUSSENBEREKENINGEN!A:A, 0)),0)</f>
        <v>0</v>
      </c>
      <c r="S68" s="33">
        <f>_xlfn.IFNA(INDEX(TUSSENBEREKENINGEN!H:H, MATCH('Footprint incl maatregelen'!E68, TUSSENBEREKENINGEN!A:A, 0)),0)</f>
        <v>0</v>
      </c>
      <c r="T68" s="120" cm="1">
        <f t="array" ref="T68">_xlfn.IFNA(INDEX('CO2 referentie footprint'!E:E, MATCH(1, (('CO2 referentie footprint'!A:A='Footprint incl maatregelen'!A68)*('CO2 referentie footprint'!C:C='Footprint incl maatregelen'!B68)*('CO2 referentie footprint'!D:D='Footprint incl maatregelen'!C68)), 0)),0)</f>
        <v>0</v>
      </c>
      <c r="U68" s="119">
        <f>_xlfn.IFNA(IF(G68 = "", T68 + (T68 * F68), T68 + (T68 * (F68 + G68)))*(1-'Materieel en Transport'!$I$40),0)</f>
        <v>0</v>
      </c>
      <c r="V68" s="119">
        <f>_xlfn.IFNA(IF(I68="", T68+(T68*H68), T68+(T68*(H68+I68)))*(1-'Materieel en Transport'!$J$40),0)</f>
        <v>0</v>
      </c>
      <c r="W68" s="119">
        <f>_xlfn.IFNA(IF(K68="",T68+(T68*J68),T68+(T68*(J68+K68)))*(1-'Materieel en Transport'!$K$40),0)</f>
        <v>0</v>
      </c>
      <c r="X68" s="119">
        <f>_xlfn.IFNA(IF(M68="",T68+(T68*L68),T68+(T68*(L68+M68)))*(1-'Materieel en Transport'!$L$40),0)</f>
        <v>0</v>
      </c>
      <c r="Y68" s="119">
        <f>_xlfn.IFNA(IF(O68="",T68+(T68*N68),T68+(T68*(N68+O68)))*(1-'Materieel en Transport'!$M$40),0)</f>
        <v>0</v>
      </c>
      <c r="Z68" s="119">
        <f>_xlfn.IFNA(IF(Q68="",T68+(T68*P68),T68+(T68*(P68+Q68)))*(1-'Materieel en Transport'!$N$40),0)</f>
        <v>0</v>
      </c>
      <c r="AA68" s="119">
        <f>_xlfn.IFNA(IF(S68="",T68+(T68*R68),T68+(T68*(R68+S68)))*(1-'Materieel en Transport'!$O$40),0)</f>
        <v>0</v>
      </c>
    </row>
    <row r="69" spans="1:27" x14ac:dyDescent="0.35">
      <c r="A69" s="125" t="s">
        <v>104</v>
      </c>
      <c r="B69" s="128" t="s">
        <v>105</v>
      </c>
      <c r="C69" s="128" t="s">
        <v>55</v>
      </c>
      <c r="D69" s="128" t="s">
        <v>34</v>
      </c>
      <c r="E69" s="131"/>
      <c r="F69" s="137">
        <f>_xlfn.IFNA(INDEX(TUSSENBEREKENINGEN!B:B, MATCH('Footprint incl maatregelen'!D69, TUSSENBEREKENINGEN!A:A, 0)),0)</f>
        <v>0</v>
      </c>
      <c r="G69" s="33">
        <f>_xlfn.IFNA(INDEX(TUSSENBEREKENINGEN!B:B, MATCH('Footprint incl maatregelen'!E69, TUSSENBEREKENINGEN!A:A, 0)),0)</f>
        <v>0</v>
      </c>
      <c r="H69" s="134">
        <f>_xlfn.IFNA(INDEX(TUSSENBEREKENINGEN!C:C, MATCH('Footprint incl maatregelen'!D69, TUSSENBEREKENINGEN!A:A, 0)),0)</f>
        <v>0</v>
      </c>
      <c r="I69" s="33">
        <f>_xlfn.IFNA(INDEX(TUSSENBEREKENINGEN!C:C, MATCH('Footprint incl maatregelen'!E69, TUSSENBEREKENINGEN!A:A, 0)),0)</f>
        <v>0</v>
      </c>
      <c r="J69" s="134">
        <f>_xlfn.IFNA(INDEX(TUSSENBEREKENINGEN!D:D, MATCH('Footprint incl maatregelen'!D69, TUSSENBEREKENINGEN!A:A, 0)),0)</f>
        <v>0</v>
      </c>
      <c r="K69" s="33">
        <f>_xlfn.IFNA(INDEX(TUSSENBEREKENINGEN!D:D, MATCH('Footprint incl maatregelen'!E69, TUSSENBEREKENINGEN!A:A, 0)),0)</f>
        <v>0</v>
      </c>
      <c r="L69" s="134">
        <f>_xlfn.IFNA(INDEX(TUSSENBEREKENINGEN!E:E, MATCH('Footprint incl maatregelen'!D69, TUSSENBEREKENINGEN!A:A, 0)),0)</f>
        <v>0</v>
      </c>
      <c r="M69" s="33">
        <f>_xlfn.IFNA(INDEX(TUSSENBEREKENINGEN!E:E, MATCH('Footprint incl maatregelen'!E69, TUSSENBEREKENINGEN!A:A, 0)),0)</f>
        <v>0</v>
      </c>
      <c r="N69" s="134">
        <f>_xlfn.IFNA(INDEX(TUSSENBEREKENINGEN!F:F, MATCH('Footprint incl maatregelen'!D69, TUSSENBEREKENINGEN!A:A, 0)),0)</f>
        <v>0</v>
      </c>
      <c r="O69" s="33">
        <f>_xlfn.IFNA(INDEX(TUSSENBEREKENINGEN!F:F, MATCH('Footprint incl maatregelen'!E69, TUSSENBEREKENINGEN!A:A, 0)),0)</f>
        <v>0</v>
      </c>
      <c r="P69" s="134">
        <f>_xlfn.IFNA(INDEX(TUSSENBEREKENINGEN!G:G, MATCH('Footprint incl maatregelen'!D69, TUSSENBEREKENINGEN!A:A, 0)),0)</f>
        <v>0</v>
      </c>
      <c r="Q69" s="33">
        <f>_xlfn.IFNA(INDEX(TUSSENBEREKENINGEN!G:G, MATCH('Footprint incl maatregelen'!E69, TUSSENBEREKENINGEN!A:A, 0)),0)</f>
        <v>0</v>
      </c>
      <c r="R69" s="134">
        <f>_xlfn.IFNA(INDEX(TUSSENBEREKENINGEN!H:H, MATCH('Footprint incl maatregelen'!D69, TUSSENBEREKENINGEN!A:A, 0)),0)</f>
        <v>0</v>
      </c>
      <c r="S69" s="33">
        <f>_xlfn.IFNA(INDEX(TUSSENBEREKENINGEN!H:H, MATCH('Footprint incl maatregelen'!E69, TUSSENBEREKENINGEN!A:A, 0)),0)</f>
        <v>0</v>
      </c>
      <c r="T69" s="120" cm="1">
        <f t="array" ref="T69">_xlfn.IFNA(INDEX('CO2 referentie footprint'!E:E, MATCH(1, (('CO2 referentie footprint'!A:A='Footprint incl maatregelen'!A69)*('CO2 referentie footprint'!C:C='Footprint incl maatregelen'!B69)*('CO2 referentie footprint'!D:D='Footprint incl maatregelen'!C69)), 0)),0)</f>
        <v>0</v>
      </c>
      <c r="U69" s="119">
        <f>_xlfn.IFNA(IF(G69 = "", T69 + (T69 * F69), T69 + (T69 * (F69 + G69)))*(1-'Materieel en Transport'!$I$40),0)</f>
        <v>0</v>
      </c>
      <c r="V69" s="119">
        <f>_xlfn.IFNA(IF(I69="", T69+(T69*H69), T69+(T69*(H69+I69)))*(1-'Materieel en Transport'!$J$40),0)</f>
        <v>0</v>
      </c>
      <c r="W69" s="119">
        <f>_xlfn.IFNA(IF(K69="",T69+(T69*J69),T69+(T69*(J69+K69)))*(1-'Materieel en Transport'!$K$40),0)</f>
        <v>0</v>
      </c>
      <c r="X69" s="119">
        <f>_xlfn.IFNA(IF(M69="",T69+(T69*L69),T69+(T69*(L69+M69)))*(1-'Materieel en Transport'!$L$40),0)</f>
        <v>0</v>
      </c>
      <c r="Y69" s="119">
        <f>_xlfn.IFNA(IF(O69="",T69+(T69*N69),T69+(T69*(N69+O69)))*(1-'Materieel en Transport'!$M$40),0)</f>
        <v>0</v>
      </c>
      <c r="Z69" s="119">
        <f>_xlfn.IFNA(IF(Q69="",T69+(T69*P69),T69+(T69*(P69+Q69)))*(1-'Materieel en Transport'!$N$40),0)</f>
        <v>0</v>
      </c>
      <c r="AA69" s="119">
        <f>_xlfn.IFNA(IF(S69="",T69+(T69*R69),T69+(T69*(R69+S69)))*(1-'Materieel en Transport'!$O$40),0)</f>
        <v>0</v>
      </c>
    </row>
    <row r="70" spans="1:27" x14ac:dyDescent="0.35">
      <c r="A70" s="125" t="s">
        <v>104</v>
      </c>
      <c r="B70" s="128" t="s">
        <v>105</v>
      </c>
      <c r="C70" s="128" t="s">
        <v>56</v>
      </c>
      <c r="D70" s="128" t="s">
        <v>38</v>
      </c>
      <c r="E70" s="131"/>
      <c r="F70" s="137">
        <f>_xlfn.IFNA(INDEX(TUSSENBEREKENINGEN!B:B, MATCH('Footprint incl maatregelen'!D70, TUSSENBEREKENINGEN!A:A, 0)),0)</f>
        <v>0</v>
      </c>
      <c r="G70" s="33">
        <f>_xlfn.IFNA(INDEX(TUSSENBEREKENINGEN!B:B, MATCH('Footprint incl maatregelen'!E70, TUSSENBEREKENINGEN!A:A, 0)),0)</f>
        <v>0</v>
      </c>
      <c r="H70" s="134">
        <f>_xlfn.IFNA(INDEX(TUSSENBEREKENINGEN!C:C, MATCH('Footprint incl maatregelen'!D70, TUSSENBEREKENINGEN!A:A, 0)),0)</f>
        <v>0</v>
      </c>
      <c r="I70" s="33">
        <f>_xlfn.IFNA(INDEX(TUSSENBEREKENINGEN!C:C, MATCH('Footprint incl maatregelen'!E70, TUSSENBEREKENINGEN!A:A, 0)),0)</f>
        <v>0</v>
      </c>
      <c r="J70" s="134">
        <f>_xlfn.IFNA(INDEX(TUSSENBEREKENINGEN!D:D, MATCH('Footprint incl maatregelen'!D70, TUSSENBEREKENINGEN!A:A, 0)),0)</f>
        <v>0</v>
      </c>
      <c r="K70" s="33">
        <f>_xlfn.IFNA(INDEX(TUSSENBEREKENINGEN!D:D, MATCH('Footprint incl maatregelen'!E70, TUSSENBEREKENINGEN!A:A, 0)),0)</f>
        <v>0</v>
      </c>
      <c r="L70" s="134">
        <f>_xlfn.IFNA(INDEX(TUSSENBEREKENINGEN!E:E, MATCH('Footprint incl maatregelen'!D70, TUSSENBEREKENINGEN!A:A, 0)),0)</f>
        <v>0</v>
      </c>
      <c r="M70" s="33">
        <f>_xlfn.IFNA(INDEX(TUSSENBEREKENINGEN!E:E, MATCH('Footprint incl maatregelen'!E70, TUSSENBEREKENINGEN!A:A, 0)),0)</f>
        <v>0</v>
      </c>
      <c r="N70" s="134">
        <f>_xlfn.IFNA(INDEX(TUSSENBEREKENINGEN!F:F, MATCH('Footprint incl maatregelen'!D70, TUSSENBEREKENINGEN!A:A, 0)),0)</f>
        <v>0</v>
      </c>
      <c r="O70" s="33">
        <f>_xlfn.IFNA(INDEX(TUSSENBEREKENINGEN!F:F, MATCH('Footprint incl maatregelen'!E70, TUSSENBEREKENINGEN!A:A, 0)),0)</f>
        <v>0</v>
      </c>
      <c r="P70" s="134">
        <f>_xlfn.IFNA(INDEX(TUSSENBEREKENINGEN!G:G, MATCH('Footprint incl maatregelen'!D70, TUSSENBEREKENINGEN!A:A, 0)),0)</f>
        <v>0</v>
      </c>
      <c r="Q70" s="33">
        <f>_xlfn.IFNA(INDEX(TUSSENBEREKENINGEN!G:G, MATCH('Footprint incl maatregelen'!E70, TUSSENBEREKENINGEN!A:A, 0)),0)</f>
        <v>0</v>
      </c>
      <c r="R70" s="134">
        <f>_xlfn.IFNA(INDEX(TUSSENBEREKENINGEN!H:H, MATCH('Footprint incl maatregelen'!D70, TUSSENBEREKENINGEN!A:A, 0)),0)</f>
        <v>0</v>
      </c>
      <c r="S70" s="33">
        <f>_xlfn.IFNA(INDEX(TUSSENBEREKENINGEN!H:H, MATCH('Footprint incl maatregelen'!E70, TUSSENBEREKENINGEN!A:A, 0)),0)</f>
        <v>0</v>
      </c>
      <c r="T70" s="120" cm="1">
        <f t="array" ref="T70">_xlfn.IFNA(INDEX('CO2 referentie footprint'!E:E, MATCH(1, (('CO2 referentie footprint'!A:A='Footprint incl maatregelen'!A70)*('CO2 referentie footprint'!C:C='Footprint incl maatregelen'!B70)*('CO2 referentie footprint'!D:D='Footprint incl maatregelen'!C70)), 0)),0)</f>
        <v>0</v>
      </c>
      <c r="U70" s="119">
        <f>_xlfn.IFNA(IF(G70 = "", T70 + (T70 * F70), T70 + (T70 * (F70 + G70)))*(1-'Materieel en Transport'!$I$40),0)</f>
        <v>0</v>
      </c>
      <c r="V70" s="119">
        <f>_xlfn.IFNA(IF(I70="", T70+(T70*H70), T70+(T70*(H70+I70)))*(1-'Materieel en Transport'!$J$40),0)</f>
        <v>0</v>
      </c>
      <c r="W70" s="119">
        <f>_xlfn.IFNA(IF(K70="",T70+(T70*J70),T70+(T70*(J70+K70)))*(1-'Materieel en Transport'!$K$40),0)</f>
        <v>0</v>
      </c>
      <c r="X70" s="119">
        <f>_xlfn.IFNA(IF(M70="",T70+(T70*L70),T70+(T70*(L70+M70)))*(1-'Materieel en Transport'!$L$40),0)</f>
        <v>0</v>
      </c>
      <c r="Y70" s="119">
        <f>_xlfn.IFNA(IF(O70="",T70+(T70*N70),T70+(T70*(N70+O70)))*(1-'Materieel en Transport'!$M$40),0)</f>
        <v>0</v>
      </c>
      <c r="Z70" s="119">
        <f>_xlfn.IFNA(IF(Q70="",T70+(T70*P70),T70+(T70*(P70+Q70)))*(1-'Materieel en Transport'!$N$40),0)</f>
        <v>0</v>
      </c>
      <c r="AA70" s="119">
        <f>_xlfn.IFNA(IF(S70="",T70+(T70*R70),T70+(T70*(R70+S70)))*(1-'Materieel en Transport'!$O$40),0)</f>
        <v>0</v>
      </c>
    </row>
    <row r="71" spans="1:27" x14ac:dyDescent="0.35">
      <c r="A71" s="125" t="s">
        <v>104</v>
      </c>
      <c r="B71" s="128" t="s">
        <v>105</v>
      </c>
      <c r="C71" s="128" t="s">
        <v>57</v>
      </c>
      <c r="D71" s="128" t="s">
        <v>38</v>
      </c>
      <c r="E71" s="131"/>
      <c r="F71" s="137">
        <f>_xlfn.IFNA(INDEX(TUSSENBEREKENINGEN!B:B, MATCH('Footprint incl maatregelen'!D71, TUSSENBEREKENINGEN!A:A, 0)),0)</f>
        <v>0</v>
      </c>
      <c r="G71" s="33">
        <f>_xlfn.IFNA(INDEX(TUSSENBEREKENINGEN!B:B, MATCH('Footprint incl maatregelen'!E71, TUSSENBEREKENINGEN!A:A, 0)),0)</f>
        <v>0</v>
      </c>
      <c r="H71" s="134">
        <f>_xlfn.IFNA(INDEX(TUSSENBEREKENINGEN!C:C, MATCH('Footprint incl maatregelen'!D71, TUSSENBEREKENINGEN!A:A, 0)),0)</f>
        <v>0</v>
      </c>
      <c r="I71" s="33">
        <f>_xlfn.IFNA(INDEX(TUSSENBEREKENINGEN!C:C, MATCH('Footprint incl maatregelen'!E71, TUSSENBEREKENINGEN!A:A, 0)),0)</f>
        <v>0</v>
      </c>
      <c r="J71" s="134">
        <f>_xlfn.IFNA(INDEX(TUSSENBEREKENINGEN!D:D, MATCH('Footprint incl maatregelen'!D71, TUSSENBEREKENINGEN!A:A, 0)),0)</f>
        <v>0</v>
      </c>
      <c r="K71" s="33">
        <f>_xlfn.IFNA(INDEX(TUSSENBEREKENINGEN!D:D, MATCH('Footprint incl maatregelen'!E71, TUSSENBEREKENINGEN!A:A, 0)),0)</f>
        <v>0</v>
      </c>
      <c r="L71" s="134">
        <f>_xlfn.IFNA(INDEX(TUSSENBEREKENINGEN!E:E, MATCH('Footprint incl maatregelen'!D71, TUSSENBEREKENINGEN!A:A, 0)),0)</f>
        <v>0</v>
      </c>
      <c r="M71" s="33">
        <f>_xlfn.IFNA(INDEX(TUSSENBEREKENINGEN!E:E, MATCH('Footprint incl maatregelen'!E71, TUSSENBEREKENINGEN!A:A, 0)),0)</f>
        <v>0</v>
      </c>
      <c r="N71" s="134">
        <f>_xlfn.IFNA(INDEX(TUSSENBEREKENINGEN!F:F, MATCH('Footprint incl maatregelen'!D71, TUSSENBEREKENINGEN!A:A, 0)),0)</f>
        <v>0</v>
      </c>
      <c r="O71" s="33">
        <f>_xlfn.IFNA(INDEX(TUSSENBEREKENINGEN!F:F, MATCH('Footprint incl maatregelen'!E71, TUSSENBEREKENINGEN!A:A, 0)),0)</f>
        <v>0</v>
      </c>
      <c r="P71" s="134">
        <f>_xlfn.IFNA(INDEX(TUSSENBEREKENINGEN!G:G, MATCH('Footprint incl maatregelen'!D71, TUSSENBEREKENINGEN!A:A, 0)),0)</f>
        <v>0</v>
      </c>
      <c r="Q71" s="33">
        <f>_xlfn.IFNA(INDEX(TUSSENBEREKENINGEN!G:G, MATCH('Footprint incl maatregelen'!E71, TUSSENBEREKENINGEN!A:A, 0)),0)</f>
        <v>0</v>
      </c>
      <c r="R71" s="134">
        <f>_xlfn.IFNA(INDEX(TUSSENBEREKENINGEN!H:H, MATCH('Footprint incl maatregelen'!D71, TUSSENBEREKENINGEN!A:A, 0)),0)</f>
        <v>0</v>
      </c>
      <c r="S71" s="33">
        <f>_xlfn.IFNA(INDEX(TUSSENBEREKENINGEN!H:H, MATCH('Footprint incl maatregelen'!E71, TUSSENBEREKENINGEN!A:A, 0)),0)</f>
        <v>0</v>
      </c>
      <c r="T71" s="120" cm="1">
        <f t="array" ref="T71">_xlfn.IFNA(INDEX('CO2 referentie footprint'!E:E, MATCH(1, (('CO2 referentie footprint'!A:A='Footprint incl maatregelen'!A71)*('CO2 referentie footprint'!C:C='Footprint incl maatregelen'!B71)*('CO2 referentie footprint'!D:D='Footprint incl maatregelen'!C71)), 0)),0)</f>
        <v>0</v>
      </c>
      <c r="U71" s="119">
        <f>_xlfn.IFNA(IF(G71 = "", T71 + (T71 * F71), T71 + (T71 * (F71 + G71)))*(1-'Materieel en Transport'!$I$40),0)</f>
        <v>0</v>
      </c>
      <c r="V71" s="119">
        <f>_xlfn.IFNA(IF(I71="", T71+(T71*H71), T71+(T71*(H71+I71)))*(1-'Materieel en Transport'!$J$40),0)</f>
        <v>0</v>
      </c>
      <c r="W71" s="119">
        <f>_xlfn.IFNA(IF(K71="",T71+(T71*J71),T71+(T71*(J71+K71)))*(1-'Materieel en Transport'!$K$40),0)</f>
        <v>0</v>
      </c>
      <c r="X71" s="119">
        <f>_xlfn.IFNA(IF(M71="",T71+(T71*L71),T71+(T71*(L71+M71)))*(1-'Materieel en Transport'!$L$40),0)</f>
        <v>0</v>
      </c>
      <c r="Y71" s="119">
        <f>_xlfn.IFNA(IF(O71="",T71+(T71*N71),T71+(T71*(N71+O71)))*(1-'Materieel en Transport'!$M$40),0)</f>
        <v>0</v>
      </c>
      <c r="Z71" s="119">
        <f>_xlfn.IFNA(IF(Q71="",T71+(T71*P71),T71+(T71*(P71+Q71)))*(1-'Materieel en Transport'!$N$40),0)</f>
        <v>0</v>
      </c>
      <c r="AA71" s="119">
        <f>_xlfn.IFNA(IF(S71="",T71+(T71*R71),T71+(T71*(R71+S71)))*(1-'Materieel en Transport'!$O$40),0)</f>
        <v>0</v>
      </c>
    </row>
    <row r="72" spans="1:27" x14ac:dyDescent="0.35">
      <c r="A72" s="125" t="s">
        <v>104</v>
      </c>
      <c r="B72" s="128" t="s">
        <v>105</v>
      </c>
      <c r="C72" s="128" t="s">
        <v>58</v>
      </c>
      <c r="D72" s="128" t="s">
        <v>59</v>
      </c>
      <c r="E72" s="131"/>
      <c r="F72" s="137">
        <f>_xlfn.IFNA(INDEX(TUSSENBEREKENINGEN!B:B, MATCH('Footprint incl maatregelen'!D72, TUSSENBEREKENINGEN!A:A, 0)),0)</f>
        <v>0</v>
      </c>
      <c r="G72" s="33">
        <f>_xlfn.IFNA(INDEX(TUSSENBEREKENINGEN!B:B, MATCH('Footprint incl maatregelen'!E72, TUSSENBEREKENINGEN!A:A, 0)),0)</f>
        <v>0</v>
      </c>
      <c r="H72" s="134">
        <f>_xlfn.IFNA(INDEX(TUSSENBEREKENINGEN!C:C, MATCH('Footprint incl maatregelen'!D72, TUSSENBEREKENINGEN!A:A, 0)),0)</f>
        <v>0</v>
      </c>
      <c r="I72" s="33">
        <f>_xlfn.IFNA(INDEX(TUSSENBEREKENINGEN!C:C, MATCH('Footprint incl maatregelen'!E72, TUSSENBEREKENINGEN!A:A, 0)),0)</f>
        <v>0</v>
      </c>
      <c r="J72" s="134">
        <f>_xlfn.IFNA(INDEX(TUSSENBEREKENINGEN!D:D, MATCH('Footprint incl maatregelen'!D72, TUSSENBEREKENINGEN!A:A, 0)),0)</f>
        <v>0</v>
      </c>
      <c r="K72" s="33">
        <f>_xlfn.IFNA(INDEX(TUSSENBEREKENINGEN!D:D, MATCH('Footprint incl maatregelen'!E72, TUSSENBEREKENINGEN!A:A, 0)),0)</f>
        <v>0</v>
      </c>
      <c r="L72" s="134">
        <f>_xlfn.IFNA(INDEX(TUSSENBEREKENINGEN!E:E, MATCH('Footprint incl maatregelen'!D72, TUSSENBEREKENINGEN!A:A, 0)),0)</f>
        <v>0</v>
      </c>
      <c r="M72" s="33">
        <f>_xlfn.IFNA(INDEX(TUSSENBEREKENINGEN!E:E, MATCH('Footprint incl maatregelen'!E72, TUSSENBEREKENINGEN!A:A, 0)),0)</f>
        <v>0</v>
      </c>
      <c r="N72" s="134">
        <f>_xlfn.IFNA(INDEX(TUSSENBEREKENINGEN!F:F, MATCH('Footprint incl maatregelen'!D72, TUSSENBEREKENINGEN!A:A, 0)),0)</f>
        <v>0</v>
      </c>
      <c r="O72" s="33">
        <f>_xlfn.IFNA(INDEX(TUSSENBEREKENINGEN!F:F, MATCH('Footprint incl maatregelen'!E72, TUSSENBEREKENINGEN!A:A, 0)),0)</f>
        <v>0</v>
      </c>
      <c r="P72" s="134">
        <f>_xlfn.IFNA(INDEX(TUSSENBEREKENINGEN!G:G, MATCH('Footprint incl maatregelen'!D72, TUSSENBEREKENINGEN!A:A, 0)),0)</f>
        <v>0</v>
      </c>
      <c r="Q72" s="33">
        <f>_xlfn.IFNA(INDEX(TUSSENBEREKENINGEN!G:G, MATCH('Footprint incl maatregelen'!E72, TUSSENBEREKENINGEN!A:A, 0)),0)</f>
        <v>0</v>
      </c>
      <c r="R72" s="134">
        <f>_xlfn.IFNA(INDEX(TUSSENBEREKENINGEN!H:H, MATCH('Footprint incl maatregelen'!D72, TUSSENBEREKENINGEN!A:A, 0)),0)</f>
        <v>0</v>
      </c>
      <c r="S72" s="33">
        <f>_xlfn.IFNA(INDEX(TUSSENBEREKENINGEN!H:H, MATCH('Footprint incl maatregelen'!E72, TUSSENBEREKENINGEN!A:A, 0)),0)</f>
        <v>0</v>
      </c>
      <c r="T72" s="120" cm="1">
        <f t="array" ref="T72">_xlfn.IFNA(INDEX('CO2 referentie footprint'!E:E, MATCH(1, (('CO2 referentie footprint'!A:A='Footprint incl maatregelen'!A72)*('CO2 referentie footprint'!C:C='Footprint incl maatregelen'!B72)*('CO2 referentie footprint'!D:D='Footprint incl maatregelen'!C72)), 0)),0)</f>
        <v>0</v>
      </c>
      <c r="U72" s="119">
        <f>_xlfn.IFNA(IF(G72 = "", T72 + (T72 * F72), T72 + (T72 * (F72 + G72)))*(1-'Materieel en Transport'!$I$40),0)</f>
        <v>0</v>
      </c>
      <c r="V72" s="119">
        <f>_xlfn.IFNA(IF(I72="", T72+(T72*H72), T72+(T72*(H72+I72)))*(1-'Materieel en Transport'!$J$40),0)</f>
        <v>0</v>
      </c>
      <c r="W72" s="119">
        <f>_xlfn.IFNA(IF(K72="",T72+(T72*J72),T72+(T72*(J72+K72)))*(1-'Materieel en Transport'!$K$40),0)</f>
        <v>0</v>
      </c>
      <c r="X72" s="119">
        <f>_xlfn.IFNA(IF(M72="",T72+(T72*L72),T72+(T72*(L72+M72)))*(1-'Materieel en Transport'!$L$40),0)</f>
        <v>0</v>
      </c>
      <c r="Y72" s="119">
        <f>_xlfn.IFNA(IF(O72="",T72+(T72*N72),T72+(T72*(N72+O72)))*(1-'Materieel en Transport'!$M$40),0)</f>
        <v>0</v>
      </c>
      <c r="Z72" s="119">
        <f>_xlfn.IFNA(IF(Q72="",T72+(T72*P72),T72+(T72*(P72+Q72)))*(1-'Materieel en Transport'!$N$40),0)</f>
        <v>0</v>
      </c>
      <c r="AA72" s="119">
        <f>_xlfn.IFNA(IF(S72="",T72+(T72*R72),T72+(T72*(R72+S72)))*(1-'Materieel en Transport'!$O$40),0)</f>
        <v>0</v>
      </c>
    </row>
    <row r="73" spans="1:27" x14ac:dyDescent="0.35">
      <c r="A73" s="125" t="s">
        <v>104</v>
      </c>
      <c r="B73" s="128" t="s">
        <v>105</v>
      </c>
      <c r="C73" s="128" t="s">
        <v>60</v>
      </c>
      <c r="D73" s="128" t="s">
        <v>38</v>
      </c>
      <c r="E73" s="131"/>
      <c r="F73" s="137">
        <f>_xlfn.IFNA(INDEX(TUSSENBEREKENINGEN!B:B, MATCH('Footprint incl maatregelen'!D73, TUSSENBEREKENINGEN!A:A, 0)),0)</f>
        <v>0</v>
      </c>
      <c r="G73" s="33">
        <f>_xlfn.IFNA(INDEX(TUSSENBEREKENINGEN!B:B, MATCH('Footprint incl maatregelen'!E73, TUSSENBEREKENINGEN!A:A, 0)),0)</f>
        <v>0</v>
      </c>
      <c r="H73" s="134">
        <f>_xlfn.IFNA(INDEX(TUSSENBEREKENINGEN!C:C, MATCH('Footprint incl maatregelen'!D73, TUSSENBEREKENINGEN!A:A, 0)),0)</f>
        <v>0</v>
      </c>
      <c r="I73" s="33">
        <f>_xlfn.IFNA(INDEX(TUSSENBEREKENINGEN!C:C, MATCH('Footprint incl maatregelen'!E73, TUSSENBEREKENINGEN!A:A, 0)),0)</f>
        <v>0</v>
      </c>
      <c r="J73" s="134">
        <f>_xlfn.IFNA(INDEX(TUSSENBEREKENINGEN!D:D, MATCH('Footprint incl maatregelen'!D73, TUSSENBEREKENINGEN!A:A, 0)),0)</f>
        <v>0</v>
      </c>
      <c r="K73" s="33">
        <f>_xlfn.IFNA(INDEX(TUSSENBEREKENINGEN!D:D, MATCH('Footprint incl maatregelen'!E73, TUSSENBEREKENINGEN!A:A, 0)),0)</f>
        <v>0</v>
      </c>
      <c r="L73" s="134">
        <f>_xlfn.IFNA(INDEX(TUSSENBEREKENINGEN!E:E, MATCH('Footprint incl maatregelen'!D73, TUSSENBEREKENINGEN!A:A, 0)),0)</f>
        <v>0</v>
      </c>
      <c r="M73" s="33">
        <f>_xlfn.IFNA(INDEX(TUSSENBEREKENINGEN!E:E, MATCH('Footprint incl maatregelen'!E73, TUSSENBEREKENINGEN!A:A, 0)),0)</f>
        <v>0</v>
      </c>
      <c r="N73" s="134">
        <f>_xlfn.IFNA(INDEX(TUSSENBEREKENINGEN!F:F, MATCH('Footprint incl maatregelen'!D73, TUSSENBEREKENINGEN!A:A, 0)),0)</f>
        <v>0</v>
      </c>
      <c r="O73" s="33">
        <f>_xlfn.IFNA(INDEX(TUSSENBEREKENINGEN!F:F, MATCH('Footprint incl maatregelen'!E73, TUSSENBEREKENINGEN!A:A, 0)),0)</f>
        <v>0</v>
      </c>
      <c r="P73" s="134">
        <f>_xlfn.IFNA(INDEX(TUSSENBEREKENINGEN!G:G, MATCH('Footprint incl maatregelen'!D73, TUSSENBEREKENINGEN!A:A, 0)),0)</f>
        <v>0</v>
      </c>
      <c r="Q73" s="33">
        <f>_xlfn.IFNA(INDEX(TUSSENBEREKENINGEN!G:G, MATCH('Footprint incl maatregelen'!E73, TUSSENBEREKENINGEN!A:A, 0)),0)</f>
        <v>0</v>
      </c>
      <c r="R73" s="134">
        <f>_xlfn.IFNA(INDEX(TUSSENBEREKENINGEN!H:H, MATCH('Footprint incl maatregelen'!D73, TUSSENBEREKENINGEN!A:A, 0)),0)</f>
        <v>0</v>
      </c>
      <c r="S73" s="33">
        <f>_xlfn.IFNA(INDEX(TUSSENBEREKENINGEN!H:H, MATCH('Footprint incl maatregelen'!E73, TUSSENBEREKENINGEN!A:A, 0)),0)</f>
        <v>0</v>
      </c>
      <c r="T73" s="120" cm="1">
        <f t="array" ref="T73">_xlfn.IFNA(INDEX('CO2 referentie footprint'!E:E, MATCH(1, (('CO2 referentie footprint'!A:A='Footprint incl maatregelen'!A73)*('CO2 referentie footprint'!C:C='Footprint incl maatregelen'!B73)*('CO2 referentie footprint'!D:D='Footprint incl maatregelen'!C73)), 0)),0)</f>
        <v>0</v>
      </c>
      <c r="U73" s="119">
        <f>_xlfn.IFNA(IF(G73 = "", T73 + (T73 * F73), T73 + (T73 * (F73 + G73)))*(1-'Materieel en Transport'!$I$40),0)</f>
        <v>0</v>
      </c>
      <c r="V73" s="119">
        <f>_xlfn.IFNA(IF(I73="", T73+(T73*H73), T73+(T73*(H73+I73)))*(1-'Materieel en Transport'!$J$40),0)</f>
        <v>0</v>
      </c>
      <c r="W73" s="119">
        <f>_xlfn.IFNA(IF(K73="",T73+(T73*J73),T73+(T73*(J73+K73)))*(1-'Materieel en Transport'!$K$40),0)</f>
        <v>0</v>
      </c>
      <c r="X73" s="119">
        <f>_xlfn.IFNA(IF(M73="",T73+(T73*L73),T73+(T73*(L73+M73)))*(1-'Materieel en Transport'!$L$40),0)</f>
        <v>0</v>
      </c>
      <c r="Y73" s="119">
        <f>_xlfn.IFNA(IF(O73="",T73+(T73*N73),T73+(T73*(N73+O73)))*(1-'Materieel en Transport'!$M$40),0)</f>
        <v>0</v>
      </c>
      <c r="Z73" s="119">
        <f>_xlfn.IFNA(IF(Q73="",T73+(T73*P73),T73+(T73*(P73+Q73)))*(1-'Materieel en Transport'!$N$40),0)</f>
        <v>0</v>
      </c>
      <c r="AA73" s="119">
        <f>_xlfn.IFNA(IF(S73="",T73+(T73*R73),T73+(T73*(R73+S73)))*(1-'Materieel en Transport'!$O$40),0)</f>
        <v>0</v>
      </c>
    </row>
    <row r="74" spans="1:27" x14ac:dyDescent="0.35">
      <c r="A74" s="125" t="s">
        <v>104</v>
      </c>
      <c r="B74" s="128" t="s">
        <v>105</v>
      </c>
      <c r="C74" s="128" t="s">
        <v>61</v>
      </c>
      <c r="D74" s="128" t="s">
        <v>38</v>
      </c>
      <c r="E74" s="131"/>
      <c r="F74" s="137">
        <f>_xlfn.IFNA(INDEX(TUSSENBEREKENINGEN!B:B, MATCH('Footprint incl maatregelen'!D74, TUSSENBEREKENINGEN!A:A, 0)),0)</f>
        <v>0</v>
      </c>
      <c r="G74" s="33">
        <f>_xlfn.IFNA(INDEX(TUSSENBEREKENINGEN!B:B, MATCH('Footprint incl maatregelen'!E74, TUSSENBEREKENINGEN!A:A, 0)),0)</f>
        <v>0</v>
      </c>
      <c r="H74" s="134">
        <f>_xlfn.IFNA(INDEX(TUSSENBEREKENINGEN!C:C, MATCH('Footprint incl maatregelen'!D74, TUSSENBEREKENINGEN!A:A, 0)),0)</f>
        <v>0</v>
      </c>
      <c r="I74" s="33">
        <f>_xlfn.IFNA(INDEX(TUSSENBEREKENINGEN!C:C, MATCH('Footprint incl maatregelen'!E74, TUSSENBEREKENINGEN!A:A, 0)),0)</f>
        <v>0</v>
      </c>
      <c r="J74" s="134">
        <f>_xlfn.IFNA(INDEX(TUSSENBEREKENINGEN!D:D, MATCH('Footprint incl maatregelen'!D74, TUSSENBEREKENINGEN!A:A, 0)),0)</f>
        <v>0</v>
      </c>
      <c r="K74" s="33">
        <f>_xlfn.IFNA(INDEX(TUSSENBEREKENINGEN!D:D, MATCH('Footprint incl maatregelen'!E74, TUSSENBEREKENINGEN!A:A, 0)),0)</f>
        <v>0</v>
      </c>
      <c r="L74" s="134">
        <f>_xlfn.IFNA(INDEX(TUSSENBEREKENINGEN!E:E, MATCH('Footprint incl maatregelen'!D74, TUSSENBEREKENINGEN!A:A, 0)),0)</f>
        <v>0</v>
      </c>
      <c r="M74" s="33">
        <f>_xlfn.IFNA(INDEX(TUSSENBEREKENINGEN!E:E, MATCH('Footprint incl maatregelen'!E74, TUSSENBEREKENINGEN!A:A, 0)),0)</f>
        <v>0</v>
      </c>
      <c r="N74" s="134">
        <f>_xlfn.IFNA(INDEX(TUSSENBEREKENINGEN!F:F, MATCH('Footprint incl maatregelen'!D74, TUSSENBEREKENINGEN!A:A, 0)),0)</f>
        <v>0</v>
      </c>
      <c r="O74" s="33">
        <f>_xlfn.IFNA(INDEX(TUSSENBEREKENINGEN!F:F, MATCH('Footprint incl maatregelen'!E74, TUSSENBEREKENINGEN!A:A, 0)),0)</f>
        <v>0</v>
      </c>
      <c r="P74" s="134">
        <f>_xlfn.IFNA(INDEX(TUSSENBEREKENINGEN!G:G, MATCH('Footprint incl maatregelen'!D74, TUSSENBEREKENINGEN!A:A, 0)),0)</f>
        <v>0</v>
      </c>
      <c r="Q74" s="33">
        <f>_xlfn.IFNA(INDEX(TUSSENBEREKENINGEN!G:G, MATCH('Footprint incl maatregelen'!E74, TUSSENBEREKENINGEN!A:A, 0)),0)</f>
        <v>0</v>
      </c>
      <c r="R74" s="134">
        <f>_xlfn.IFNA(INDEX(TUSSENBEREKENINGEN!H:H, MATCH('Footprint incl maatregelen'!D74, TUSSENBEREKENINGEN!A:A, 0)),0)</f>
        <v>0</v>
      </c>
      <c r="S74" s="33">
        <f>_xlfn.IFNA(INDEX(TUSSENBEREKENINGEN!H:H, MATCH('Footprint incl maatregelen'!E74, TUSSENBEREKENINGEN!A:A, 0)),0)</f>
        <v>0</v>
      </c>
      <c r="T74" s="120" cm="1">
        <f t="array" ref="T74">_xlfn.IFNA(INDEX('CO2 referentie footprint'!E:E, MATCH(1, (('CO2 referentie footprint'!A:A='Footprint incl maatregelen'!A74)*('CO2 referentie footprint'!C:C='Footprint incl maatregelen'!B74)*('CO2 referentie footprint'!D:D='Footprint incl maatregelen'!C74)), 0)),0)</f>
        <v>0</v>
      </c>
      <c r="U74" s="119">
        <f>_xlfn.IFNA(IF(G74 = "", T74 + (T74 * F74), T74 + (T74 * (F74 + G74)))*(1-'Materieel en Transport'!$I$40),0)</f>
        <v>0</v>
      </c>
      <c r="V74" s="119">
        <f>_xlfn.IFNA(IF(I74="", T74+(T74*H74), T74+(T74*(H74+I74)))*(1-'Materieel en Transport'!$J$40),0)</f>
        <v>0</v>
      </c>
      <c r="W74" s="119">
        <f>_xlfn.IFNA(IF(K74="",T74+(T74*J74),T74+(T74*(J74+K74)))*(1-'Materieel en Transport'!$K$40),0)</f>
        <v>0</v>
      </c>
      <c r="X74" s="119">
        <f>_xlfn.IFNA(IF(M74="",T74+(T74*L74),T74+(T74*(L74+M74)))*(1-'Materieel en Transport'!$L$40),0)</f>
        <v>0</v>
      </c>
      <c r="Y74" s="119">
        <f>_xlfn.IFNA(IF(O74="",T74+(T74*N74),T74+(T74*(N74+O74)))*(1-'Materieel en Transport'!$M$40),0)</f>
        <v>0</v>
      </c>
      <c r="Z74" s="119">
        <f>_xlfn.IFNA(IF(Q74="",T74+(T74*P74),T74+(T74*(P74+Q74)))*(1-'Materieel en Transport'!$N$40),0)</f>
        <v>0</v>
      </c>
      <c r="AA74" s="119">
        <f>_xlfn.IFNA(IF(S74="",T74+(T74*R74),T74+(T74*(R74+S74)))*(1-'Materieel en Transport'!$O$40),0)</f>
        <v>0</v>
      </c>
    </row>
    <row r="75" spans="1:27" x14ac:dyDescent="0.35">
      <c r="A75" s="125" t="s">
        <v>104</v>
      </c>
      <c r="B75" s="128" t="s">
        <v>106</v>
      </c>
      <c r="C75" s="128" t="s">
        <v>55</v>
      </c>
      <c r="D75" s="128" t="s">
        <v>36</v>
      </c>
      <c r="E75" s="131"/>
      <c r="F75" s="137">
        <f>_xlfn.IFNA(INDEX(TUSSENBEREKENINGEN!B:B, MATCH('Footprint incl maatregelen'!D75, TUSSENBEREKENINGEN!A:A, 0)),0)</f>
        <v>0</v>
      </c>
      <c r="G75" s="33">
        <f>_xlfn.IFNA(INDEX(TUSSENBEREKENINGEN!B:B, MATCH('Footprint incl maatregelen'!E75, TUSSENBEREKENINGEN!A:A, 0)),0)</f>
        <v>0</v>
      </c>
      <c r="H75" s="134">
        <f>_xlfn.IFNA(INDEX(TUSSENBEREKENINGEN!C:C, MATCH('Footprint incl maatregelen'!D75, TUSSENBEREKENINGEN!A:A, 0)),0)</f>
        <v>0</v>
      </c>
      <c r="I75" s="33">
        <f>_xlfn.IFNA(INDEX(TUSSENBEREKENINGEN!C:C, MATCH('Footprint incl maatregelen'!E75, TUSSENBEREKENINGEN!A:A, 0)),0)</f>
        <v>0</v>
      </c>
      <c r="J75" s="134">
        <f>_xlfn.IFNA(INDEX(TUSSENBEREKENINGEN!D:D, MATCH('Footprint incl maatregelen'!D75, TUSSENBEREKENINGEN!A:A, 0)),0)</f>
        <v>0</v>
      </c>
      <c r="K75" s="33">
        <f>_xlfn.IFNA(INDEX(TUSSENBEREKENINGEN!D:D, MATCH('Footprint incl maatregelen'!E75, TUSSENBEREKENINGEN!A:A, 0)),0)</f>
        <v>0</v>
      </c>
      <c r="L75" s="134">
        <f>_xlfn.IFNA(INDEX(TUSSENBEREKENINGEN!E:E, MATCH('Footprint incl maatregelen'!D75, TUSSENBEREKENINGEN!A:A, 0)),0)</f>
        <v>0</v>
      </c>
      <c r="M75" s="33">
        <f>_xlfn.IFNA(INDEX(TUSSENBEREKENINGEN!E:E, MATCH('Footprint incl maatregelen'!E75, TUSSENBEREKENINGEN!A:A, 0)),0)</f>
        <v>0</v>
      </c>
      <c r="N75" s="134">
        <f>_xlfn.IFNA(INDEX(TUSSENBEREKENINGEN!F:F, MATCH('Footprint incl maatregelen'!D75, TUSSENBEREKENINGEN!A:A, 0)),0)</f>
        <v>0</v>
      </c>
      <c r="O75" s="33">
        <f>_xlfn.IFNA(INDEX(TUSSENBEREKENINGEN!F:F, MATCH('Footprint incl maatregelen'!E75, TUSSENBEREKENINGEN!A:A, 0)),0)</f>
        <v>0</v>
      </c>
      <c r="P75" s="134">
        <f>_xlfn.IFNA(INDEX(TUSSENBEREKENINGEN!G:G, MATCH('Footprint incl maatregelen'!D75, TUSSENBEREKENINGEN!A:A, 0)),0)</f>
        <v>0</v>
      </c>
      <c r="Q75" s="33">
        <f>_xlfn.IFNA(INDEX(TUSSENBEREKENINGEN!G:G, MATCH('Footprint incl maatregelen'!E75, TUSSENBEREKENINGEN!A:A, 0)),0)</f>
        <v>0</v>
      </c>
      <c r="R75" s="134">
        <f>_xlfn.IFNA(INDEX(TUSSENBEREKENINGEN!H:H, MATCH('Footprint incl maatregelen'!D75, TUSSENBEREKENINGEN!A:A, 0)),0)</f>
        <v>0</v>
      </c>
      <c r="S75" s="33">
        <f>_xlfn.IFNA(INDEX(TUSSENBEREKENINGEN!H:H, MATCH('Footprint incl maatregelen'!E75, TUSSENBEREKENINGEN!A:A, 0)),0)</f>
        <v>0</v>
      </c>
      <c r="T75" s="120" cm="1">
        <f t="array" ref="T75">_xlfn.IFNA(INDEX('CO2 referentie footprint'!E:E, MATCH(1, (('CO2 referentie footprint'!A:A='Footprint incl maatregelen'!A75)*('CO2 referentie footprint'!C:C='Footprint incl maatregelen'!B75)*('CO2 referentie footprint'!D:D='Footprint incl maatregelen'!C75)), 0)),0)</f>
        <v>0</v>
      </c>
      <c r="U75" s="119">
        <f>_xlfn.IFNA(IF(G75 = "", T75 + (T75 * F75), T75 + (T75 * (F75 + G75)))*(1-'Materieel en Transport'!$I$40),0)</f>
        <v>0</v>
      </c>
      <c r="V75" s="119">
        <f>_xlfn.IFNA(IF(I75="", T75+(T75*H75), T75+(T75*(H75+I75)))*(1-'Materieel en Transport'!$J$40),0)</f>
        <v>0</v>
      </c>
      <c r="W75" s="119">
        <f>_xlfn.IFNA(IF(K75="",T75+(T75*J75),T75+(T75*(J75+K75)))*(1-'Materieel en Transport'!$K$40),0)</f>
        <v>0</v>
      </c>
      <c r="X75" s="119">
        <f>_xlfn.IFNA(IF(M75="",T75+(T75*L75),T75+(T75*(L75+M75)))*(1-'Materieel en Transport'!$L$40),0)</f>
        <v>0</v>
      </c>
      <c r="Y75" s="119">
        <f>_xlfn.IFNA(IF(O75="",T75+(T75*N75),T75+(T75*(N75+O75)))*(1-'Materieel en Transport'!$M$40),0)</f>
        <v>0</v>
      </c>
      <c r="Z75" s="119">
        <f>_xlfn.IFNA(IF(Q75="",T75+(T75*P75),T75+(T75*(P75+Q75)))*(1-'Materieel en Transport'!$N$40),0)</f>
        <v>0</v>
      </c>
      <c r="AA75" s="119">
        <f>_xlfn.IFNA(IF(S75="",T75+(T75*R75),T75+(T75*(R75+S75)))*(1-'Materieel en Transport'!$O$40),0)</f>
        <v>0</v>
      </c>
    </row>
    <row r="76" spans="1:27" x14ac:dyDescent="0.35">
      <c r="A76" s="125" t="s">
        <v>104</v>
      </c>
      <c r="B76" s="128" t="s">
        <v>106</v>
      </c>
      <c r="C76" s="128" t="s">
        <v>56</v>
      </c>
      <c r="D76" s="128" t="s">
        <v>38</v>
      </c>
      <c r="E76" s="131"/>
      <c r="F76" s="137">
        <f>_xlfn.IFNA(INDEX(TUSSENBEREKENINGEN!B:B, MATCH('Footprint incl maatregelen'!D76, TUSSENBEREKENINGEN!A:A, 0)),0)</f>
        <v>0</v>
      </c>
      <c r="G76" s="33">
        <f>_xlfn.IFNA(INDEX(TUSSENBEREKENINGEN!B:B, MATCH('Footprint incl maatregelen'!E76, TUSSENBEREKENINGEN!A:A, 0)),0)</f>
        <v>0</v>
      </c>
      <c r="H76" s="134">
        <f>_xlfn.IFNA(INDEX(TUSSENBEREKENINGEN!C:C, MATCH('Footprint incl maatregelen'!D76, TUSSENBEREKENINGEN!A:A, 0)),0)</f>
        <v>0</v>
      </c>
      <c r="I76" s="33">
        <f>_xlfn.IFNA(INDEX(TUSSENBEREKENINGEN!C:C, MATCH('Footprint incl maatregelen'!E76, TUSSENBEREKENINGEN!A:A, 0)),0)</f>
        <v>0</v>
      </c>
      <c r="J76" s="134">
        <f>_xlfn.IFNA(INDEX(TUSSENBEREKENINGEN!D:D, MATCH('Footprint incl maatregelen'!D76, TUSSENBEREKENINGEN!A:A, 0)),0)</f>
        <v>0</v>
      </c>
      <c r="K76" s="33">
        <f>_xlfn.IFNA(INDEX(TUSSENBEREKENINGEN!D:D, MATCH('Footprint incl maatregelen'!E76, TUSSENBEREKENINGEN!A:A, 0)),0)</f>
        <v>0</v>
      </c>
      <c r="L76" s="134">
        <f>_xlfn.IFNA(INDEX(TUSSENBEREKENINGEN!E:E, MATCH('Footprint incl maatregelen'!D76, TUSSENBEREKENINGEN!A:A, 0)),0)</f>
        <v>0</v>
      </c>
      <c r="M76" s="33">
        <f>_xlfn.IFNA(INDEX(TUSSENBEREKENINGEN!E:E, MATCH('Footprint incl maatregelen'!E76, TUSSENBEREKENINGEN!A:A, 0)),0)</f>
        <v>0</v>
      </c>
      <c r="N76" s="134">
        <f>_xlfn.IFNA(INDEX(TUSSENBEREKENINGEN!F:F, MATCH('Footprint incl maatregelen'!D76, TUSSENBEREKENINGEN!A:A, 0)),0)</f>
        <v>0</v>
      </c>
      <c r="O76" s="33">
        <f>_xlfn.IFNA(INDEX(TUSSENBEREKENINGEN!F:F, MATCH('Footprint incl maatregelen'!E76, TUSSENBEREKENINGEN!A:A, 0)),0)</f>
        <v>0</v>
      </c>
      <c r="P76" s="134">
        <f>_xlfn.IFNA(INDEX(TUSSENBEREKENINGEN!G:G, MATCH('Footprint incl maatregelen'!D76, TUSSENBEREKENINGEN!A:A, 0)),0)</f>
        <v>0</v>
      </c>
      <c r="Q76" s="33">
        <f>_xlfn.IFNA(INDEX(TUSSENBEREKENINGEN!G:G, MATCH('Footprint incl maatregelen'!E76, TUSSENBEREKENINGEN!A:A, 0)),0)</f>
        <v>0</v>
      </c>
      <c r="R76" s="134">
        <f>_xlfn.IFNA(INDEX(TUSSENBEREKENINGEN!H:H, MATCH('Footprint incl maatregelen'!D76, TUSSENBEREKENINGEN!A:A, 0)),0)</f>
        <v>0</v>
      </c>
      <c r="S76" s="33">
        <f>_xlfn.IFNA(INDEX(TUSSENBEREKENINGEN!H:H, MATCH('Footprint incl maatregelen'!E76, TUSSENBEREKENINGEN!A:A, 0)),0)</f>
        <v>0</v>
      </c>
      <c r="T76" s="120" cm="1">
        <f t="array" ref="T76">_xlfn.IFNA(INDEX('CO2 referentie footprint'!E:E, MATCH(1, (('CO2 referentie footprint'!A:A='Footprint incl maatregelen'!A76)*('CO2 referentie footprint'!C:C='Footprint incl maatregelen'!B76)*('CO2 referentie footprint'!D:D='Footprint incl maatregelen'!C76)), 0)),0)</f>
        <v>0</v>
      </c>
      <c r="U76" s="119">
        <f>_xlfn.IFNA(IF(G76 = "", T76 + (T76 * F76), T76 + (T76 * (F76 + G76)))*(1-'Materieel en Transport'!$I$40),0)</f>
        <v>0</v>
      </c>
      <c r="V76" s="119">
        <f>_xlfn.IFNA(IF(I76="", T76+(T76*H76), T76+(T76*(H76+I76)))*(1-'Materieel en Transport'!$J$40),0)</f>
        <v>0</v>
      </c>
      <c r="W76" s="119">
        <f>_xlfn.IFNA(IF(K76="",T76+(T76*J76),T76+(T76*(J76+K76)))*(1-'Materieel en Transport'!$K$40),0)</f>
        <v>0</v>
      </c>
      <c r="X76" s="119">
        <f>_xlfn.IFNA(IF(M76="",T76+(T76*L76),T76+(T76*(L76+M76)))*(1-'Materieel en Transport'!$L$40),0)</f>
        <v>0</v>
      </c>
      <c r="Y76" s="119">
        <f>_xlfn.IFNA(IF(O76="",T76+(T76*N76),T76+(T76*(N76+O76)))*(1-'Materieel en Transport'!$M$40),0)</f>
        <v>0</v>
      </c>
      <c r="Z76" s="119">
        <f>_xlfn.IFNA(IF(Q76="",T76+(T76*P76),T76+(T76*(P76+Q76)))*(1-'Materieel en Transport'!$N$40),0)</f>
        <v>0</v>
      </c>
      <c r="AA76" s="119">
        <f>_xlfn.IFNA(IF(S76="",T76+(T76*R76),T76+(T76*(R76+S76)))*(1-'Materieel en Transport'!$O$40),0)</f>
        <v>0</v>
      </c>
    </row>
    <row r="77" spans="1:27" x14ac:dyDescent="0.35">
      <c r="A77" s="125" t="s">
        <v>104</v>
      </c>
      <c r="B77" s="128" t="s">
        <v>106</v>
      </c>
      <c r="C77" s="128" t="s">
        <v>57</v>
      </c>
      <c r="D77" s="128" t="s">
        <v>38</v>
      </c>
      <c r="E77" s="131"/>
      <c r="F77" s="137">
        <f>_xlfn.IFNA(INDEX(TUSSENBEREKENINGEN!B:B, MATCH('Footprint incl maatregelen'!D77, TUSSENBEREKENINGEN!A:A, 0)),0)</f>
        <v>0</v>
      </c>
      <c r="G77" s="33">
        <f>_xlfn.IFNA(INDEX(TUSSENBEREKENINGEN!B:B, MATCH('Footprint incl maatregelen'!E77, TUSSENBEREKENINGEN!A:A, 0)),0)</f>
        <v>0</v>
      </c>
      <c r="H77" s="134">
        <f>_xlfn.IFNA(INDEX(TUSSENBEREKENINGEN!C:C, MATCH('Footprint incl maatregelen'!D77, TUSSENBEREKENINGEN!A:A, 0)),0)</f>
        <v>0</v>
      </c>
      <c r="I77" s="33">
        <f>_xlfn.IFNA(INDEX(TUSSENBEREKENINGEN!C:C, MATCH('Footprint incl maatregelen'!E77, TUSSENBEREKENINGEN!A:A, 0)),0)</f>
        <v>0</v>
      </c>
      <c r="J77" s="134">
        <f>_xlfn.IFNA(INDEX(TUSSENBEREKENINGEN!D:D, MATCH('Footprint incl maatregelen'!D77, TUSSENBEREKENINGEN!A:A, 0)),0)</f>
        <v>0</v>
      </c>
      <c r="K77" s="33">
        <f>_xlfn.IFNA(INDEX(TUSSENBEREKENINGEN!D:D, MATCH('Footprint incl maatregelen'!E77, TUSSENBEREKENINGEN!A:A, 0)),0)</f>
        <v>0</v>
      </c>
      <c r="L77" s="134">
        <f>_xlfn.IFNA(INDEX(TUSSENBEREKENINGEN!E:E, MATCH('Footprint incl maatregelen'!D77, TUSSENBEREKENINGEN!A:A, 0)),0)</f>
        <v>0</v>
      </c>
      <c r="M77" s="33">
        <f>_xlfn.IFNA(INDEX(TUSSENBEREKENINGEN!E:E, MATCH('Footprint incl maatregelen'!E77, TUSSENBEREKENINGEN!A:A, 0)),0)</f>
        <v>0</v>
      </c>
      <c r="N77" s="134">
        <f>_xlfn.IFNA(INDEX(TUSSENBEREKENINGEN!F:F, MATCH('Footprint incl maatregelen'!D77, TUSSENBEREKENINGEN!A:A, 0)),0)</f>
        <v>0</v>
      </c>
      <c r="O77" s="33">
        <f>_xlfn.IFNA(INDEX(TUSSENBEREKENINGEN!F:F, MATCH('Footprint incl maatregelen'!E77, TUSSENBEREKENINGEN!A:A, 0)),0)</f>
        <v>0</v>
      </c>
      <c r="P77" s="134">
        <f>_xlfn.IFNA(INDEX(TUSSENBEREKENINGEN!G:G, MATCH('Footprint incl maatregelen'!D77, TUSSENBEREKENINGEN!A:A, 0)),0)</f>
        <v>0</v>
      </c>
      <c r="Q77" s="33">
        <f>_xlfn.IFNA(INDEX(TUSSENBEREKENINGEN!G:G, MATCH('Footprint incl maatregelen'!E77, TUSSENBEREKENINGEN!A:A, 0)),0)</f>
        <v>0</v>
      </c>
      <c r="R77" s="134">
        <f>_xlfn.IFNA(INDEX(TUSSENBEREKENINGEN!H:H, MATCH('Footprint incl maatregelen'!D77, TUSSENBEREKENINGEN!A:A, 0)),0)</f>
        <v>0</v>
      </c>
      <c r="S77" s="33">
        <f>_xlfn.IFNA(INDEX(TUSSENBEREKENINGEN!H:H, MATCH('Footprint incl maatregelen'!E77, TUSSENBEREKENINGEN!A:A, 0)),0)</f>
        <v>0</v>
      </c>
      <c r="T77" s="120" cm="1">
        <f t="array" ref="T77">_xlfn.IFNA(INDEX('CO2 referentie footprint'!E:E, MATCH(1, (('CO2 referentie footprint'!A:A='Footprint incl maatregelen'!A77)*('CO2 referentie footprint'!C:C='Footprint incl maatregelen'!B77)*('CO2 referentie footprint'!D:D='Footprint incl maatregelen'!C77)), 0)),0)</f>
        <v>0</v>
      </c>
      <c r="U77" s="119">
        <f>_xlfn.IFNA(IF(G77 = "", T77 + (T77 * F77), T77 + (T77 * (F77 + G77)))*(1-'Materieel en Transport'!$I$40),0)</f>
        <v>0</v>
      </c>
      <c r="V77" s="119">
        <f>_xlfn.IFNA(IF(I77="", T77+(T77*H77), T77+(T77*(H77+I77)))*(1-'Materieel en Transport'!$J$40),0)</f>
        <v>0</v>
      </c>
      <c r="W77" s="119">
        <f>_xlfn.IFNA(IF(K77="",T77+(T77*J77),T77+(T77*(J77+K77)))*(1-'Materieel en Transport'!$K$40),0)</f>
        <v>0</v>
      </c>
      <c r="X77" s="119">
        <f>_xlfn.IFNA(IF(M77="",T77+(T77*L77),T77+(T77*(L77+M77)))*(1-'Materieel en Transport'!$L$40),0)</f>
        <v>0</v>
      </c>
      <c r="Y77" s="119">
        <f>_xlfn.IFNA(IF(O77="",T77+(T77*N77),T77+(T77*(N77+O77)))*(1-'Materieel en Transport'!$M$40),0)</f>
        <v>0</v>
      </c>
      <c r="Z77" s="119">
        <f>_xlfn.IFNA(IF(Q77="",T77+(T77*P77),T77+(T77*(P77+Q77)))*(1-'Materieel en Transport'!$N$40),0)</f>
        <v>0</v>
      </c>
      <c r="AA77" s="119">
        <f>_xlfn.IFNA(IF(S77="",T77+(T77*R77),T77+(T77*(R77+S77)))*(1-'Materieel en Transport'!$O$40),0)</f>
        <v>0</v>
      </c>
    </row>
    <row r="78" spans="1:27" x14ac:dyDescent="0.35">
      <c r="A78" s="125" t="s">
        <v>104</v>
      </c>
      <c r="B78" s="128" t="s">
        <v>106</v>
      </c>
      <c r="C78" s="128" t="s">
        <v>58</v>
      </c>
      <c r="D78" s="128" t="s">
        <v>59</v>
      </c>
      <c r="E78" s="131"/>
      <c r="F78" s="137">
        <f>_xlfn.IFNA(INDEX(TUSSENBEREKENINGEN!B:B, MATCH('Footprint incl maatregelen'!D78, TUSSENBEREKENINGEN!A:A, 0)),0)</f>
        <v>0</v>
      </c>
      <c r="G78" s="33">
        <f>_xlfn.IFNA(INDEX(TUSSENBEREKENINGEN!B:B, MATCH('Footprint incl maatregelen'!E78, TUSSENBEREKENINGEN!A:A, 0)),0)</f>
        <v>0</v>
      </c>
      <c r="H78" s="134">
        <f>_xlfn.IFNA(INDEX(TUSSENBEREKENINGEN!C:C, MATCH('Footprint incl maatregelen'!D78, TUSSENBEREKENINGEN!A:A, 0)),0)</f>
        <v>0</v>
      </c>
      <c r="I78" s="33">
        <f>_xlfn.IFNA(INDEX(TUSSENBEREKENINGEN!C:C, MATCH('Footprint incl maatregelen'!E78, TUSSENBEREKENINGEN!A:A, 0)),0)</f>
        <v>0</v>
      </c>
      <c r="J78" s="134">
        <f>_xlfn.IFNA(INDEX(TUSSENBEREKENINGEN!D:D, MATCH('Footprint incl maatregelen'!D78, TUSSENBEREKENINGEN!A:A, 0)),0)</f>
        <v>0</v>
      </c>
      <c r="K78" s="33">
        <f>_xlfn.IFNA(INDEX(TUSSENBEREKENINGEN!D:D, MATCH('Footprint incl maatregelen'!E78, TUSSENBEREKENINGEN!A:A, 0)),0)</f>
        <v>0</v>
      </c>
      <c r="L78" s="134">
        <f>_xlfn.IFNA(INDEX(TUSSENBEREKENINGEN!E:E, MATCH('Footprint incl maatregelen'!D78, TUSSENBEREKENINGEN!A:A, 0)),0)</f>
        <v>0</v>
      </c>
      <c r="M78" s="33">
        <f>_xlfn.IFNA(INDEX(TUSSENBEREKENINGEN!E:E, MATCH('Footprint incl maatregelen'!E78, TUSSENBEREKENINGEN!A:A, 0)),0)</f>
        <v>0</v>
      </c>
      <c r="N78" s="134">
        <f>_xlfn.IFNA(INDEX(TUSSENBEREKENINGEN!F:F, MATCH('Footprint incl maatregelen'!D78, TUSSENBEREKENINGEN!A:A, 0)),0)</f>
        <v>0</v>
      </c>
      <c r="O78" s="33">
        <f>_xlfn.IFNA(INDEX(TUSSENBEREKENINGEN!F:F, MATCH('Footprint incl maatregelen'!E78, TUSSENBEREKENINGEN!A:A, 0)),0)</f>
        <v>0</v>
      </c>
      <c r="P78" s="134">
        <f>_xlfn.IFNA(INDEX(TUSSENBEREKENINGEN!G:G, MATCH('Footprint incl maatregelen'!D78, TUSSENBEREKENINGEN!A:A, 0)),0)</f>
        <v>0</v>
      </c>
      <c r="Q78" s="33">
        <f>_xlfn.IFNA(INDEX(TUSSENBEREKENINGEN!G:G, MATCH('Footprint incl maatregelen'!E78, TUSSENBEREKENINGEN!A:A, 0)),0)</f>
        <v>0</v>
      </c>
      <c r="R78" s="134">
        <f>_xlfn.IFNA(INDEX(TUSSENBEREKENINGEN!H:H, MATCH('Footprint incl maatregelen'!D78, TUSSENBEREKENINGEN!A:A, 0)),0)</f>
        <v>0</v>
      </c>
      <c r="S78" s="33">
        <f>_xlfn.IFNA(INDEX(TUSSENBEREKENINGEN!H:H, MATCH('Footprint incl maatregelen'!E78, TUSSENBEREKENINGEN!A:A, 0)),0)</f>
        <v>0</v>
      </c>
      <c r="T78" s="120" cm="1">
        <f t="array" ref="T78">_xlfn.IFNA(INDEX('CO2 referentie footprint'!E:E, MATCH(1, (('CO2 referentie footprint'!A:A='Footprint incl maatregelen'!A78)*('CO2 referentie footprint'!C:C='Footprint incl maatregelen'!B78)*('CO2 referentie footprint'!D:D='Footprint incl maatregelen'!C78)), 0)),0)</f>
        <v>0</v>
      </c>
      <c r="U78" s="119">
        <f>_xlfn.IFNA(IF(G78 = "", T78 + (T78 * F78), T78 + (T78 * (F78 + G78)))*(1-'Materieel en Transport'!$I$40),0)</f>
        <v>0</v>
      </c>
      <c r="V78" s="119">
        <f>_xlfn.IFNA(IF(I78="", T78+(T78*H78), T78+(T78*(H78+I78)))*(1-'Materieel en Transport'!$J$40),0)</f>
        <v>0</v>
      </c>
      <c r="W78" s="119">
        <f>_xlfn.IFNA(IF(K78="",T78+(T78*J78),T78+(T78*(J78+K78)))*(1-'Materieel en Transport'!$K$40),0)</f>
        <v>0</v>
      </c>
      <c r="X78" s="119">
        <f>_xlfn.IFNA(IF(M78="",T78+(T78*L78),T78+(T78*(L78+M78)))*(1-'Materieel en Transport'!$L$40),0)</f>
        <v>0</v>
      </c>
      <c r="Y78" s="119">
        <f>_xlfn.IFNA(IF(O78="",T78+(T78*N78),T78+(T78*(N78+O78)))*(1-'Materieel en Transport'!$M$40),0)</f>
        <v>0</v>
      </c>
      <c r="Z78" s="119">
        <f>_xlfn.IFNA(IF(Q78="",T78+(T78*P78),T78+(T78*(P78+Q78)))*(1-'Materieel en Transport'!$N$40),0)</f>
        <v>0</v>
      </c>
      <c r="AA78" s="119">
        <f>_xlfn.IFNA(IF(S78="",T78+(T78*R78),T78+(T78*(R78+S78)))*(1-'Materieel en Transport'!$O$40),0)</f>
        <v>0</v>
      </c>
    </row>
    <row r="79" spans="1:27" x14ac:dyDescent="0.35">
      <c r="A79" s="125" t="s">
        <v>104</v>
      </c>
      <c r="B79" s="128" t="s">
        <v>106</v>
      </c>
      <c r="C79" s="128" t="s">
        <v>60</v>
      </c>
      <c r="D79" s="128" t="s">
        <v>38</v>
      </c>
      <c r="E79" s="131"/>
      <c r="F79" s="137">
        <f>_xlfn.IFNA(INDEX(TUSSENBEREKENINGEN!B:B, MATCH('Footprint incl maatregelen'!D79, TUSSENBEREKENINGEN!A:A, 0)),0)</f>
        <v>0</v>
      </c>
      <c r="G79" s="33">
        <f>_xlfn.IFNA(INDEX(TUSSENBEREKENINGEN!B:B, MATCH('Footprint incl maatregelen'!E79, TUSSENBEREKENINGEN!A:A, 0)),0)</f>
        <v>0</v>
      </c>
      <c r="H79" s="134">
        <f>_xlfn.IFNA(INDEX(TUSSENBEREKENINGEN!C:C, MATCH('Footprint incl maatregelen'!D79, TUSSENBEREKENINGEN!A:A, 0)),0)</f>
        <v>0</v>
      </c>
      <c r="I79" s="33">
        <f>_xlfn.IFNA(INDEX(TUSSENBEREKENINGEN!C:C, MATCH('Footprint incl maatregelen'!E79, TUSSENBEREKENINGEN!A:A, 0)),0)</f>
        <v>0</v>
      </c>
      <c r="J79" s="134">
        <f>_xlfn.IFNA(INDEX(TUSSENBEREKENINGEN!D:D, MATCH('Footprint incl maatregelen'!D79, TUSSENBEREKENINGEN!A:A, 0)),0)</f>
        <v>0</v>
      </c>
      <c r="K79" s="33">
        <f>_xlfn.IFNA(INDEX(TUSSENBEREKENINGEN!D:D, MATCH('Footprint incl maatregelen'!E79, TUSSENBEREKENINGEN!A:A, 0)),0)</f>
        <v>0</v>
      </c>
      <c r="L79" s="134">
        <f>_xlfn.IFNA(INDEX(TUSSENBEREKENINGEN!E:E, MATCH('Footprint incl maatregelen'!D79, TUSSENBEREKENINGEN!A:A, 0)),0)</f>
        <v>0</v>
      </c>
      <c r="M79" s="33">
        <f>_xlfn.IFNA(INDEX(TUSSENBEREKENINGEN!E:E, MATCH('Footprint incl maatregelen'!E79, TUSSENBEREKENINGEN!A:A, 0)),0)</f>
        <v>0</v>
      </c>
      <c r="N79" s="134">
        <f>_xlfn.IFNA(INDEX(TUSSENBEREKENINGEN!F:F, MATCH('Footprint incl maatregelen'!D79, TUSSENBEREKENINGEN!A:A, 0)),0)</f>
        <v>0</v>
      </c>
      <c r="O79" s="33">
        <f>_xlfn.IFNA(INDEX(TUSSENBEREKENINGEN!F:F, MATCH('Footprint incl maatregelen'!E79, TUSSENBEREKENINGEN!A:A, 0)),0)</f>
        <v>0</v>
      </c>
      <c r="P79" s="134">
        <f>_xlfn.IFNA(INDEX(TUSSENBEREKENINGEN!G:G, MATCH('Footprint incl maatregelen'!D79, TUSSENBEREKENINGEN!A:A, 0)),0)</f>
        <v>0</v>
      </c>
      <c r="Q79" s="33">
        <f>_xlfn.IFNA(INDEX(TUSSENBEREKENINGEN!G:G, MATCH('Footprint incl maatregelen'!E79, TUSSENBEREKENINGEN!A:A, 0)),0)</f>
        <v>0</v>
      </c>
      <c r="R79" s="134">
        <f>_xlfn.IFNA(INDEX(TUSSENBEREKENINGEN!H:H, MATCH('Footprint incl maatregelen'!D79, TUSSENBEREKENINGEN!A:A, 0)),0)</f>
        <v>0</v>
      </c>
      <c r="S79" s="33">
        <f>_xlfn.IFNA(INDEX(TUSSENBEREKENINGEN!H:H, MATCH('Footprint incl maatregelen'!E79, TUSSENBEREKENINGEN!A:A, 0)),0)</f>
        <v>0</v>
      </c>
      <c r="T79" s="120" cm="1">
        <f t="array" ref="T79">_xlfn.IFNA(INDEX('CO2 referentie footprint'!E:E, MATCH(1, (('CO2 referentie footprint'!A:A='Footprint incl maatregelen'!A79)*('CO2 referentie footprint'!C:C='Footprint incl maatregelen'!B79)*('CO2 referentie footprint'!D:D='Footprint incl maatregelen'!C79)), 0)),0)</f>
        <v>0</v>
      </c>
      <c r="U79" s="119">
        <f>_xlfn.IFNA(IF(G79 = "", T79 + (T79 * F79), T79 + (T79 * (F79 + G79)))*(1-'Materieel en Transport'!$I$40),0)</f>
        <v>0</v>
      </c>
      <c r="V79" s="119">
        <f>_xlfn.IFNA(IF(I79="", T79+(T79*H79), T79+(T79*(H79+I79)))*(1-'Materieel en Transport'!$J$40),0)</f>
        <v>0</v>
      </c>
      <c r="W79" s="119">
        <f>_xlfn.IFNA(IF(K79="",T79+(T79*J79),T79+(T79*(J79+K79)))*(1-'Materieel en Transport'!$K$40),0)</f>
        <v>0</v>
      </c>
      <c r="X79" s="119">
        <f>_xlfn.IFNA(IF(M79="",T79+(T79*L79),T79+(T79*(L79+M79)))*(1-'Materieel en Transport'!$L$40),0)</f>
        <v>0</v>
      </c>
      <c r="Y79" s="119">
        <f>_xlfn.IFNA(IF(O79="",T79+(T79*N79),T79+(T79*(N79+O79)))*(1-'Materieel en Transport'!$M$40),0)</f>
        <v>0</v>
      </c>
      <c r="Z79" s="119">
        <f>_xlfn.IFNA(IF(Q79="",T79+(T79*P79),T79+(T79*(P79+Q79)))*(1-'Materieel en Transport'!$N$40),0)</f>
        <v>0</v>
      </c>
      <c r="AA79" s="119">
        <f>_xlfn.IFNA(IF(S79="",T79+(T79*R79),T79+(T79*(R79+S79)))*(1-'Materieel en Transport'!$O$40),0)</f>
        <v>0</v>
      </c>
    </row>
    <row r="80" spans="1:27" x14ac:dyDescent="0.35">
      <c r="A80" s="125" t="s">
        <v>104</v>
      </c>
      <c r="B80" s="128" t="s">
        <v>106</v>
      </c>
      <c r="C80" s="128" t="s">
        <v>61</v>
      </c>
      <c r="D80" s="128" t="s">
        <v>38</v>
      </c>
      <c r="E80" s="131"/>
      <c r="F80" s="137">
        <f>_xlfn.IFNA(INDEX(TUSSENBEREKENINGEN!B:B, MATCH('Footprint incl maatregelen'!D80, TUSSENBEREKENINGEN!A:A, 0)),0)</f>
        <v>0</v>
      </c>
      <c r="G80" s="33">
        <f>_xlfn.IFNA(INDEX(TUSSENBEREKENINGEN!B:B, MATCH('Footprint incl maatregelen'!E80, TUSSENBEREKENINGEN!A:A, 0)),0)</f>
        <v>0</v>
      </c>
      <c r="H80" s="134">
        <f>_xlfn.IFNA(INDEX(TUSSENBEREKENINGEN!C:C, MATCH('Footprint incl maatregelen'!D80, TUSSENBEREKENINGEN!A:A, 0)),0)</f>
        <v>0</v>
      </c>
      <c r="I80" s="33">
        <f>_xlfn.IFNA(INDEX(TUSSENBEREKENINGEN!C:C, MATCH('Footprint incl maatregelen'!E80, TUSSENBEREKENINGEN!A:A, 0)),0)</f>
        <v>0</v>
      </c>
      <c r="J80" s="134">
        <f>_xlfn.IFNA(INDEX(TUSSENBEREKENINGEN!D:D, MATCH('Footprint incl maatregelen'!D80, TUSSENBEREKENINGEN!A:A, 0)),0)</f>
        <v>0</v>
      </c>
      <c r="K80" s="33">
        <f>_xlfn.IFNA(INDEX(TUSSENBEREKENINGEN!D:D, MATCH('Footprint incl maatregelen'!E80, TUSSENBEREKENINGEN!A:A, 0)),0)</f>
        <v>0</v>
      </c>
      <c r="L80" s="134">
        <f>_xlfn.IFNA(INDEX(TUSSENBEREKENINGEN!E:E, MATCH('Footprint incl maatregelen'!D80, TUSSENBEREKENINGEN!A:A, 0)),0)</f>
        <v>0</v>
      </c>
      <c r="M80" s="33">
        <f>_xlfn.IFNA(INDEX(TUSSENBEREKENINGEN!E:E, MATCH('Footprint incl maatregelen'!E80, TUSSENBEREKENINGEN!A:A, 0)),0)</f>
        <v>0</v>
      </c>
      <c r="N80" s="134">
        <f>_xlfn.IFNA(INDEX(TUSSENBEREKENINGEN!F:F, MATCH('Footprint incl maatregelen'!D80, TUSSENBEREKENINGEN!A:A, 0)),0)</f>
        <v>0</v>
      </c>
      <c r="O80" s="33">
        <f>_xlfn.IFNA(INDEX(TUSSENBEREKENINGEN!F:F, MATCH('Footprint incl maatregelen'!E80, TUSSENBEREKENINGEN!A:A, 0)),0)</f>
        <v>0</v>
      </c>
      <c r="P80" s="134">
        <f>_xlfn.IFNA(INDEX(TUSSENBEREKENINGEN!G:G, MATCH('Footprint incl maatregelen'!D80, TUSSENBEREKENINGEN!A:A, 0)),0)</f>
        <v>0</v>
      </c>
      <c r="Q80" s="33">
        <f>_xlfn.IFNA(INDEX(TUSSENBEREKENINGEN!G:G, MATCH('Footprint incl maatregelen'!E80, TUSSENBEREKENINGEN!A:A, 0)),0)</f>
        <v>0</v>
      </c>
      <c r="R80" s="134">
        <f>_xlfn.IFNA(INDEX(TUSSENBEREKENINGEN!H:H, MATCH('Footprint incl maatregelen'!D80, TUSSENBEREKENINGEN!A:A, 0)),0)</f>
        <v>0</v>
      </c>
      <c r="S80" s="33">
        <f>_xlfn.IFNA(INDEX(TUSSENBEREKENINGEN!H:H, MATCH('Footprint incl maatregelen'!E80, TUSSENBEREKENINGEN!A:A, 0)),0)</f>
        <v>0</v>
      </c>
      <c r="T80" s="120" cm="1">
        <f t="array" ref="T80">_xlfn.IFNA(INDEX('CO2 referentie footprint'!E:E, MATCH(1, (('CO2 referentie footprint'!A:A='Footprint incl maatregelen'!A80)*('CO2 referentie footprint'!C:C='Footprint incl maatregelen'!B80)*('CO2 referentie footprint'!D:D='Footprint incl maatregelen'!C80)), 0)),0)</f>
        <v>0</v>
      </c>
      <c r="U80" s="119">
        <f>_xlfn.IFNA(IF(G80 = "", T80 + (T80 * F80), T80 + (T80 * (F80 + G80)))*(1-'Materieel en Transport'!$I$40),0)</f>
        <v>0</v>
      </c>
      <c r="V80" s="119">
        <f>_xlfn.IFNA(IF(I80="", T80+(T80*H80), T80+(T80*(H80+I80)))*(1-'Materieel en Transport'!$J$40),0)</f>
        <v>0</v>
      </c>
      <c r="W80" s="119">
        <f>_xlfn.IFNA(IF(K80="",T80+(T80*J80),T80+(T80*(J80+K80)))*(1-'Materieel en Transport'!$K$40),0)</f>
        <v>0</v>
      </c>
      <c r="X80" s="119">
        <f>_xlfn.IFNA(IF(M80="",T80+(T80*L80),T80+(T80*(L80+M80)))*(1-'Materieel en Transport'!$L$40),0)</f>
        <v>0</v>
      </c>
      <c r="Y80" s="119">
        <f>_xlfn.IFNA(IF(O80="",T80+(T80*N80),T80+(T80*(N80+O80)))*(1-'Materieel en Transport'!$M$40),0)</f>
        <v>0</v>
      </c>
      <c r="Z80" s="119">
        <f>_xlfn.IFNA(IF(Q80="",T80+(T80*P80),T80+(T80*(P80+Q80)))*(1-'Materieel en Transport'!$N$40),0)</f>
        <v>0</v>
      </c>
      <c r="AA80" s="119">
        <f>_xlfn.IFNA(IF(S80="",T80+(T80*R80),T80+(T80*(R80+S80)))*(1-'Materieel en Transport'!$O$40),0)</f>
        <v>0</v>
      </c>
    </row>
    <row r="81" spans="1:27" x14ac:dyDescent="0.35">
      <c r="A81" s="125" t="s">
        <v>104</v>
      </c>
      <c r="B81" s="128" t="s">
        <v>107</v>
      </c>
      <c r="C81" s="128" t="s">
        <v>67</v>
      </c>
      <c r="D81" s="128" t="s">
        <v>28</v>
      </c>
      <c r="E81" s="131" t="s">
        <v>29</v>
      </c>
      <c r="F81" s="137">
        <f>_xlfn.IFNA(INDEX(TUSSENBEREKENINGEN!B:B, MATCH('Footprint incl maatregelen'!D81, TUSSENBEREKENINGEN!A:A, 0)),0)</f>
        <v>0</v>
      </c>
      <c r="G81" s="33">
        <f>_xlfn.IFNA(INDEX(TUSSENBEREKENINGEN!B:B, MATCH('Footprint incl maatregelen'!E81, TUSSENBEREKENINGEN!A:A, 0)),0)</f>
        <v>0</v>
      </c>
      <c r="H81" s="134">
        <f>_xlfn.IFNA(INDEX(TUSSENBEREKENINGEN!C:C, MATCH('Footprint incl maatregelen'!D81, TUSSENBEREKENINGEN!A:A, 0)),0)</f>
        <v>0</v>
      </c>
      <c r="I81" s="33">
        <f>_xlfn.IFNA(INDEX(TUSSENBEREKENINGEN!C:C, MATCH('Footprint incl maatregelen'!E81, TUSSENBEREKENINGEN!A:A, 0)),0)</f>
        <v>0</v>
      </c>
      <c r="J81" s="134">
        <f>_xlfn.IFNA(INDEX(TUSSENBEREKENINGEN!D:D, MATCH('Footprint incl maatregelen'!D81, TUSSENBEREKENINGEN!A:A, 0)),0)</f>
        <v>0</v>
      </c>
      <c r="K81" s="33">
        <f>_xlfn.IFNA(INDEX(TUSSENBEREKENINGEN!D:D, MATCH('Footprint incl maatregelen'!E81, TUSSENBEREKENINGEN!A:A, 0)),0)</f>
        <v>0</v>
      </c>
      <c r="L81" s="134">
        <f>_xlfn.IFNA(INDEX(TUSSENBEREKENINGEN!E:E, MATCH('Footprint incl maatregelen'!D81, TUSSENBEREKENINGEN!A:A, 0)),0)</f>
        <v>0</v>
      </c>
      <c r="M81" s="33">
        <f>_xlfn.IFNA(INDEX(TUSSENBEREKENINGEN!E:E, MATCH('Footprint incl maatregelen'!E81, TUSSENBEREKENINGEN!A:A, 0)),0)</f>
        <v>0</v>
      </c>
      <c r="N81" s="134">
        <f>_xlfn.IFNA(INDEX(TUSSENBEREKENINGEN!F:F, MATCH('Footprint incl maatregelen'!D81, TUSSENBEREKENINGEN!A:A, 0)),0)</f>
        <v>0</v>
      </c>
      <c r="O81" s="33">
        <f>_xlfn.IFNA(INDEX(TUSSENBEREKENINGEN!F:F, MATCH('Footprint incl maatregelen'!E81, TUSSENBEREKENINGEN!A:A, 0)),0)</f>
        <v>0</v>
      </c>
      <c r="P81" s="134">
        <f>_xlfn.IFNA(INDEX(TUSSENBEREKENINGEN!G:G, MATCH('Footprint incl maatregelen'!D81, TUSSENBEREKENINGEN!A:A, 0)),0)</f>
        <v>0</v>
      </c>
      <c r="Q81" s="33">
        <f>_xlfn.IFNA(INDEX(TUSSENBEREKENINGEN!G:G, MATCH('Footprint incl maatregelen'!E81, TUSSENBEREKENINGEN!A:A, 0)),0)</f>
        <v>0</v>
      </c>
      <c r="R81" s="134">
        <f>_xlfn.IFNA(INDEX(TUSSENBEREKENINGEN!H:H, MATCH('Footprint incl maatregelen'!D81, TUSSENBEREKENINGEN!A:A, 0)),0)</f>
        <v>0</v>
      </c>
      <c r="S81" s="33">
        <f>_xlfn.IFNA(INDEX(TUSSENBEREKENINGEN!H:H, MATCH('Footprint incl maatregelen'!E81, TUSSENBEREKENINGEN!A:A, 0)),0)</f>
        <v>0</v>
      </c>
      <c r="T81" s="120" cm="1">
        <f t="array" ref="T81">_xlfn.IFNA(INDEX('CO2 referentie footprint'!E:E, MATCH(1, (('CO2 referentie footprint'!A:A='Footprint incl maatregelen'!A81)*('CO2 referentie footprint'!C:C='Footprint incl maatregelen'!B81)*('CO2 referentie footprint'!D:D='Footprint incl maatregelen'!C81)), 0)),0)</f>
        <v>0</v>
      </c>
      <c r="U81" s="119">
        <f>_xlfn.IFNA(IF(G81 = "", T81 + (T81 * F81), T81 + (T81 * (F81 + G81)))*(1-'Materieel en Transport'!$I$40),0)</f>
        <v>0</v>
      </c>
      <c r="V81" s="119">
        <f>_xlfn.IFNA(IF(I81="", T81+(T81*H81), T81+(T81*(H81+I81)))*(1-'Materieel en Transport'!$J$40),0)</f>
        <v>0</v>
      </c>
      <c r="W81" s="119">
        <f>_xlfn.IFNA(IF(K81="",T81+(T81*J81),T81+(T81*(J81+K81)))*(1-'Materieel en Transport'!$K$40),0)</f>
        <v>0</v>
      </c>
      <c r="X81" s="119">
        <f>_xlfn.IFNA(IF(M81="",T81+(T81*L81),T81+(T81*(L81+M81)))*(1-'Materieel en Transport'!$L$40),0)</f>
        <v>0</v>
      </c>
      <c r="Y81" s="119">
        <f>_xlfn.IFNA(IF(O81="",T81+(T81*N81),T81+(T81*(N81+O81)))*(1-'Materieel en Transport'!$M$40),0)</f>
        <v>0</v>
      </c>
      <c r="Z81" s="119">
        <f>_xlfn.IFNA(IF(Q81="",T81+(T81*P81),T81+(T81*(P81+Q81)))*(1-'Materieel en Transport'!$N$40),0)</f>
        <v>0</v>
      </c>
      <c r="AA81" s="119">
        <f>_xlfn.IFNA(IF(S81="",T81+(T81*R81),T81+(T81*(R81+S81)))*(1-'Materieel en Transport'!$O$40),0)</f>
        <v>0</v>
      </c>
    </row>
    <row r="82" spans="1:27" x14ac:dyDescent="0.35">
      <c r="A82" s="125" t="s">
        <v>104</v>
      </c>
      <c r="B82" s="128" t="s">
        <v>107</v>
      </c>
      <c r="C82" s="128" t="s">
        <v>58</v>
      </c>
      <c r="D82" s="128" t="s">
        <v>59</v>
      </c>
      <c r="E82" s="131"/>
      <c r="F82" s="137">
        <f>_xlfn.IFNA(INDEX(TUSSENBEREKENINGEN!B:B, MATCH('Footprint incl maatregelen'!D82, TUSSENBEREKENINGEN!A:A, 0)),0)</f>
        <v>0</v>
      </c>
      <c r="G82" s="33">
        <f>_xlfn.IFNA(INDEX(TUSSENBEREKENINGEN!B:B, MATCH('Footprint incl maatregelen'!E82, TUSSENBEREKENINGEN!A:A, 0)),0)</f>
        <v>0</v>
      </c>
      <c r="H82" s="134">
        <f>_xlfn.IFNA(INDEX(TUSSENBEREKENINGEN!C:C, MATCH('Footprint incl maatregelen'!D82, TUSSENBEREKENINGEN!A:A, 0)),0)</f>
        <v>0</v>
      </c>
      <c r="I82" s="33">
        <f>_xlfn.IFNA(INDEX(TUSSENBEREKENINGEN!C:C, MATCH('Footprint incl maatregelen'!E82, TUSSENBEREKENINGEN!A:A, 0)),0)</f>
        <v>0</v>
      </c>
      <c r="J82" s="134">
        <f>_xlfn.IFNA(INDEX(TUSSENBEREKENINGEN!D:D, MATCH('Footprint incl maatregelen'!D82, TUSSENBEREKENINGEN!A:A, 0)),0)</f>
        <v>0</v>
      </c>
      <c r="K82" s="33">
        <f>_xlfn.IFNA(INDEX(TUSSENBEREKENINGEN!D:D, MATCH('Footprint incl maatregelen'!E82, TUSSENBEREKENINGEN!A:A, 0)),0)</f>
        <v>0</v>
      </c>
      <c r="L82" s="134">
        <f>_xlfn.IFNA(INDEX(TUSSENBEREKENINGEN!E:E, MATCH('Footprint incl maatregelen'!D82, TUSSENBEREKENINGEN!A:A, 0)),0)</f>
        <v>0</v>
      </c>
      <c r="M82" s="33">
        <f>_xlfn.IFNA(INDEX(TUSSENBEREKENINGEN!E:E, MATCH('Footprint incl maatregelen'!E82, TUSSENBEREKENINGEN!A:A, 0)),0)</f>
        <v>0</v>
      </c>
      <c r="N82" s="134">
        <f>_xlfn.IFNA(INDEX(TUSSENBEREKENINGEN!F:F, MATCH('Footprint incl maatregelen'!D82, TUSSENBEREKENINGEN!A:A, 0)),0)</f>
        <v>0</v>
      </c>
      <c r="O82" s="33">
        <f>_xlfn.IFNA(INDEX(TUSSENBEREKENINGEN!F:F, MATCH('Footprint incl maatregelen'!E82, TUSSENBEREKENINGEN!A:A, 0)),0)</f>
        <v>0</v>
      </c>
      <c r="P82" s="134">
        <f>_xlfn.IFNA(INDEX(TUSSENBEREKENINGEN!G:G, MATCH('Footprint incl maatregelen'!D82, TUSSENBEREKENINGEN!A:A, 0)),0)</f>
        <v>0</v>
      </c>
      <c r="Q82" s="33">
        <f>_xlfn.IFNA(INDEX(TUSSENBEREKENINGEN!G:G, MATCH('Footprint incl maatregelen'!E82, TUSSENBEREKENINGEN!A:A, 0)),0)</f>
        <v>0</v>
      </c>
      <c r="R82" s="134">
        <f>_xlfn.IFNA(INDEX(TUSSENBEREKENINGEN!H:H, MATCH('Footprint incl maatregelen'!D82, TUSSENBEREKENINGEN!A:A, 0)),0)</f>
        <v>0</v>
      </c>
      <c r="S82" s="33">
        <f>_xlfn.IFNA(INDEX(TUSSENBEREKENINGEN!H:H, MATCH('Footprint incl maatregelen'!E82, TUSSENBEREKENINGEN!A:A, 0)),0)</f>
        <v>0</v>
      </c>
      <c r="T82" s="120" cm="1">
        <f t="array" ref="T82">_xlfn.IFNA(INDEX('CO2 referentie footprint'!E:E, MATCH(1, (('CO2 referentie footprint'!A:A='Footprint incl maatregelen'!A82)*('CO2 referentie footprint'!C:C='Footprint incl maatregelen'!B82)*('CO2 referentie footprint'!D:D='Footprint incl maatregelen'!C82)), 0)),0)</f>
        <v>0</v>
      </c>
      <c r="U82" s="119">
        <f>_xlfn.IFNA(IF(G82 = "", T82 + (T82 * F82), T82 + (T82 * (F82 + G82)))*(1-'Materieel en Transport'!$I$40),0)</f>
        <v>0</v>
      </c>
      <c r="V82" s="119">
        <f>_xlfn.IFNA(IF(I82="", T82+(T82*H82), T82+(T82*(H82+I82)))*(1-'Materieel en Transport'!$J$40),0)</f>
        <v>0</v>
      </c>
      <c r="W82" s="119">
        <f>_xlfn.IFNA(IF(K82="",T82+(T82*J82),T82+(T82*(J82+K82)))*(1-'Materieel en Transport'!$K$40),0)</f>
        <v>0</v>
      </c>
      <c r="X82" s="119">
        <f>_xlfn.IFNA(IF(M82="",T82+(T82*L82),T82+(T82*(L82+M82)))*(1-'Materieel en Transport'!$L$40),0)</f>
        <v>0</v>
      </c>
      <c r="Y82" s="119">
        <f>_xlfn.IFNA(IF(O82="",T82+(T82*N82),T82+(T82*(N82+O82)))*(1-'Materieel en Transport'!$M$40),0)</f>
        <v>0</v>
      </c>
      <c r="Z82" s="119">
        <f>_xlfn.IFNA(IF(Q82="",T82+(T82*P82),T82+(T82*(P82+Q82)))*(1-'Materieel en Transport'!$N$40),0)</f>
        <v>0</v>
      </c>
      <c r="AA82" s="119">
        <f>_xlfn.IFNA(IF(S82="",T82+(T82*R82),T82+(T82*(R82+S82)))*(1-'Materieel en Transport'!$O$40),0)</f>
        <v>0</v>
      </c>
    </row>
    <row r="83" spans="1:27" x14ac:dyDescent="0.35">
      <c r="A83" s="125" t="s">
        <v>104</v>
      </c>
      <c r="B83" s="128" t="s">
        <v>108</v>
      </c>
      <c r="C83" s="128" t="s">
        <v>73</v>
      </c>
      <c r="D83" s="128" t="s">
        <v>25</v>
      </c>
      <c r="E83" s="131" t="s">
        <v>26</v>
      </c>
      <c r="F83" s="137">
        <f>_xlfn.IFNA(INDEX(TUSSENBEREKENINGEN!B:B, MATCH('Footprint incl maatregelen'!D83, TUSSENBEREKENINGEN!A:A, 0)),0)</f>
        <v>0</v>
      </c>
      <c r="G83" s="33">
        <f>_xlfn.IFNA(INDEX(TUSSENBEREKENINGEN!B:B, MATCH('Footprint incl maatregelen'!E83, TUSSENBEREKENINGEN!A:A, 0)),0)</f>
        <v>0</v>
      </c>
      <c r="H83" s="134">
        <f>_xlfn.IFNA(INDEX(TUSSENBEREKENINGEN!C:C, MATCH('Footprint incl maatregelen'!D83, TUSSENBEREKENINGEN!A:A, 0)),0)</f>
        <v>0</v>
      </c>
      <c r="I83" s="33">
        <f>_xlfn.IFNA(INDEX(TUSSENBEREKENINGEN!C:C, MATCH('Footprint incl maatregelen'!E83, TUSSENBEREKENINGEN!A:A, 0)),0)</f>
        <v>0</v>
      </c>
      <c r="J83" s="134">
        <f>_xlfn.IFNA(INDEX(TUSSENBEREKENINGEN!D:D, MATCH('Footprint incl maatregelen'!D83, TUSSENBEREKENINGEN!A:A, 0)),0)</f>
        <v>0</v>
      </c>
      <c r="K83" s="33">
        <f>_xlfn.IFNA(INDEX(TUSSENBEREKENINGEN!D:D, MATCH('Footprint incl maatregelen'!E83, TUSSENBEREKENINGEN!A:A, 0)),0)</f>
        <v>0</v>
      </c>
      <c r="L83" s="134">
        <f>_xlfn.IFNA(INDEX(TUSSENBEREKENINGEN!E:E, MATCH('Footprint incl maatregelen'!D83, TUSSENBEREKENINGEN!A:A, 0)),0)</f>
        <v>0</v>
      </c>
      <c r="M83" s="33">
        <f>_xlfn.IFNA(INDEX(TUSSENBEREKENINGEN!E:E, MATCH('Footprint incl maatregelen'!E83, TUSSENBEREKENINGEN!A:A, 0)),0)</f>
        <v>0</v>
      </c>
      <c r="N83" s="134">
        <f>_xlfn.IFNA(INDEX(TUSSENBEREKENINGEN!F:F, MATCH('Footprint incl maatregelen'!D83, TUSSENBEREKENINGEN!A:A, 0)),0)</f>
        <v>0</v>
      </c>
      <c r="O83" s="33">
        <f>_xlfn.IFNA(INDEX(TUSSENBEREKENINGEN!F:F, MATCH('Footprint incl maatregelen'!E83, TUSSENBEREKENINGEN!A:A, 0)),0)</f>
        <v>0</v>
      </c>
      <c r="P83" s="134">
        <f>_xlfn.IFNA(INDEX(TUSSENBEREKENINGEN!G:G, MATCH('Footprint incl maatregelen'!D83, TUSSENBEREKENINGEN!A:A, 0)),0)</f>
        <v>0</v>
      </c>
      <c r="Q83" s="33">
        <f>_xlfn.IFNA(INDEX(TUSSENBEREKENINGEN!G:G, MATCH('Footprint incl maatregelen'!E83, TUSSENBEREKENINGEN!A:A, 0)),0)</f>
        <v>0</v>
      </c>
      <c r="R83" s="134">
        <f>_xlfn.IFNA(INDEX(TUSSENBEREKENINGEN!H:H, MATCH('Footprint incl maatregelen'!D83, TUSSENBEREKENINGEN!A:A, 0)),0)</f>
        <v>0</v>
      </c>
      <c r="S83" s="33">
        <f>_xlfn.IFNA(INDEX(TUSSENBEREKENINGEN!H:H, MATCH('Footprint incl maatregelen'!E83, TUSSENBEREKENINGEN!A:A, 0)),0)</f>
        <v>0</v>
      </c>
      <c r="T83" s="120" cm="1">
        <f t="array" ref="T83">_xlfn.IFNA(INDEX('CO2 referentie footprint'!E:E, MATCH(1, (('CO2 referentie footprint'!A:A='Footprint incl maatregelen'!A83)*('CO2 referentie footprint'!C:C='Footprint incl maatregelen'!B83)*('CO2 referentie footprint'!D:D='Footprint incl maatregelen'!C83)), 0)),0)</f>
        <v>0</v>
      </c>
      <c r="U83" s="119">
        <f>_xlfn.IFNA(IF(G83 = "", T83 + (T83 * F83), T83 + (T83 * (F83 + G83)))*(1-'Materieel en Transport'!$I$40),0)</f>
        <v>0</v>
      </c>
      <c r="V83" s="119">
        <f>_xlfn.IFNA(IF(I83="", T83+(T83*H83), T83+(T83*(H83+I83)))*(1-'Materieel en Transport'!$J$40),0)</f>
        <v>0</v>
      </c>
      <c r="W83" s="119">
        <f>_xlfn.IFNA(IF(K83="",T83+(T83*J83),T83+(T83*(J83+K83)))*(1-'Materieel en Transport'!$K$40),0)</f>
        <v>0</v>
      </c>
      <c r="X83" s="119">
        <f>_xlfn.IFNA(IF(M83="",T83+(T83*L83),T83+(T83*(L83+M83)))*(1-'Materieel en Transport'!$L$40),0)</f>
        <v>0</v>
      </c>
      <c r="Y83" s="119">
        <f>_xlfn.IFNA(IF(O83="",T83+(T83*N83),T83+(T83*(N83+O83)))*(1-'Materieel en Transport'!$M$40),0)</f>
        <v>0</v>
      </c>
      <c r="Z83" s="119">
        <f>_xlfn.IFNA(IF(Q83="",T83+(T83*P83),T83+(T83*(P83+Q83)))*(1-'Materieel en Transport'!$N$40),0)</f>
        <v>0</v>
      </c>
      <c r="AA83" s="119">
        <f>_xlfn.IFNA(IF(S83="",T83+(T83*R83),T83+(T83*(R83+S83)))*(1-'Materieel en Transport'!$O$40),0)</f>
        <v>0</v>
      </c>
    </row>
    <row r="84" spans="1:27" x14ac:dyDescent="0.35">
      <c r="A84" s="125" t="s">
        <v>104</v>
      </c>
      <c r="B84" s="128" t="s">
        <v>108</v>
      </c>
      <c r="C84" s="128" t="s">
        <v>58</v>
      </c>
      <c r="D84" s="128" t="s">
        <v>59</v>
      </c>
      <c r="E84" s="131"/>
      <c r="F84" s="137">
        <f>_xlfn.IFNA(INDEX(TUSSENBEREKENINGEN!B:B, MATCH('Footprint incl maatregelen'!D84, TUSSENBEREKENINGEN!A:A, 0)),0)</f>
        <v>0</v>
      </c>
      <c r="G84" s="33">
        <f>_xlfn.IFNA(INDEX(TUSSENBEREKENINGEN!B:B, MATCH('Footprint incl maatregelen'!E84, TUSSENBEREKENINGEN!A:A, 0)),0)</f>
        <v>0</v>
      </c>
      <c r="H84" s="134">
        <f>_xlfn.IFNA(INDEX(TUSSENBEREKENINGEN!C:C, MATCH('Footprint incl maatregelen'!D84, TUSSENBEREKENINGEN!A:A, 0)),0)</f>
        <v>0</v>
      </c>
      <c r="I84" s="33">
        <f>_xlfn.IFNA(INDEX(TUSSENBEREKENINGEN!C:C, MATCH('Footprint incl maatregelen'!E84, TUSSENBEREKENINGEN!A:A, 0)),0)</f>
        <v>0</v>
      </c>
      <c r="J84" s="134">
        <f>_xlfn.IFNA(INDEX(TUSSENBEREKENINGEN!D:D, MATCH('Footprint incl maatregelen'!D84, TUSSENBEREKENINGEN!A:A, 0)),0)</f>
        <v>0</v>
      </c>
      <c r="K84" s="33">
        <f>_xlfn.IFNA(INDEX(TUSSENBEREKENINGEN!D:D, MATCH('Footprint incl maatregelen'!E84, TUSSENBEREKENINGEN!A:A, 0)),0)</f>
        <v>0</v>
      </c>
      <c r="L84" s="134">
        <f>_xlfn.IFNA(INDEX(TUSSENBEREKENINGEN!E:E, MATCH('Footprint incl maatregelen'!D84, TUSSENBEREKENINGEN!A:A, 0)),0)</f>
        <v>0</v>
      </c>
      <c r="M84" s="33">
        <f>_xlfn.IFNA(INDEX(TUSSENBEREKENINGEN!E:E, MATCH('Footprint incl maatregelen'!E84, TUSSENBEREKENINGEN!A:A, 0)),0)</f>
        <v>0</v>
      </c>
      <c r="N84" s="134">
        <f>_xlfn.IFNA(INDEX(TUSSENBEREKENINGEN!F:F, MATCH('Footprint incl maatregelen'!D84, TUSSENBEREKENINGEN!A:A, 0)),0)</f>
        <v>0</v>
      </c>
      <c r="O84" s="33">
        <f>_xlfn.IFNA(INDEX(TUSSENBEREKENINGEN!F:F, MATCH('Footprint incl maatregelen'!E84, TUSSENBEREKENINGEN!A:A, 0)),0)</f>
        <v>0</v>
      </c>
      <c r="P84" s="134">
        <f>_xlfn.IFNA(INDEX(TUSSENBEREKENINGEN!G:G, MATCH('Footprint incl maatregelen'!D84, TUSSENBEREKENINGEN!A:A, 0)),0)</f>
        <v>0</v>
      </c>
      <c r="Q84" s="33">
        <f>_xlfn.IFNA(INDEX(TUSSENBEREKENINGEN!G:G, MATCH('Footprint incl maatregelen'!E84, TUSSENBEREKENINGEN!A:A, 0)),0)</f>
        <v>0</v>
      </c>
      <c r="R84" s="134">
        <f>_xlfn.IFNA(INDEX(TUSSENBEREKENINGEN!H:H, MATCH('Footprint incl maatregelen'!D84, TUSSENBEREKENINGEN!A:A, 0)),0)</f>
        <v>0</v>
      </c>
      <c r="S84" s="33">
        <f>_xlfn.IFNA(INDEX(TUSSENBEREKENINGEN!H:H, MATCH('Footprint incl maatregelen'!E84, TUSSENBEREKENINGEN!A:A, 0)),0)</f>
        <v>0</v>
      </c>
      <c r="T84" s="120" cm="1">
        <f t="array" ref="T84">_xlfn.IFNA(INDEX('CO2 referentie footprint'!E:E, MATCH(1, (('CO2 referentie footprint'!A:A='Footprint incl maatregelen'!A84)*('CO2 referentie footprint'!C:C='Footprint incl maatregelen'!B84)*('CO2 referentie footprint'!D:D='Footprint incl maatregelen'!C84)), 0)),0)</f>
        <v>0</v>
      </c>
      <c r="U84" s="119">
        <f>_xlfn.IFNA(IF(G84 = "", T84 + (T84 * F84), T84 + (T84 * (F84 + G84)))*(1-'Materieel en Transport'!$I$40),0)</f>
        <v>0</v>
      </c>
      <c r="V84" s="119">
        <f>_xlfn.IFNA(IF(I84="", T84+(T84*H84), T84+(T84*(H84+I84)))*(1-'Materieel en Transport'!$J$40),0)</f>
        <v>0</v>
      </c>
      <c r="W84" s="119">
        <f>_xlfn.IFNA(IF(K84="",T84+(T84*J84),T84+(T84*(J84+K84)))*(1-'Materieel en Transport'!$K$40),0)</f>
        <v>0</v>
      </c>
      <c r="X84" s="119">
        <f>_xlfn.IFNA(IF(M84="",T84+(T84*L84),T84+(T84*(L84+M84)))*(1-'Materieel en Transport'!$L$40),0)</f>
        <v>0</v>
      </c>
      <c r="Y84" s="119">
        <f>_xlfn.IFNA(IF(O84="",T84+(T84*N84),T84+(T84*(N84+O84)))*(1-'Materieel en Transport'!$M$40),0)</f>
        <v>0</v>
      </c>
      <c r="Z84" s="119">
        <f>_xlfn.IFNA(IF(Q84="",T84+(T84*P84),T84+(T84*(P84+Q84)))*(1-'Materieel en Transport'!$N$40),0)</f>
        <v>0</v>
      </c>
      <c r="AA84" s="119">
        <f>_xlfn.IFNA(IF(S84="",T84+(T84*R84),T84+(T84*(R84+S84)))*(1-'Materieel en Transport'!$O$40),0)</f>
        <v>0</v>
      </c>
    </row>
    <row r="85" spans="1:27" x14ac:dyDescent="0.35">
      <c r="A85" s="125" t="s">
        <v>109</v>
      </c>
      <c r="B85" s="128" t="s">
        <v>110</v>
      </c>
      <c r="C85" s="128" t="s">
        <v>55</v>
      </c>
      <c r="D85" s="128" t="s">
        <v>37</v>
      </c>
      <c r="E85" s="131"/>
      <c r="F85" s="137">
        <f>_xlfn.IFNA(INDEX(TUSSENBEREKENINGEN!B:B, MATCH('Footprint incl maatregelen'!D85, TUSSENBEREKENINGEN!A:A, 0)),0)</f>
        <v>0</v>
      </c>
      <c r="G85" s="33">
        <f>_xlfn.IFNA(INDEX(TUSSENBEREKENINGEN!B:B, MATCH('Footprint incl maatregelen'!E85, TUSSENBEREKENINGEN!A:A, 0)),0)</f>
        <v>0</v>
      </c>
      <c r="H85" s="134">
        <f>_xlfn.IFNA(INDEX(TUSSENBEREKENINGEN!C:C, MATCH('Footprint incl maatregelen'!D85, TUSSENBEREKENINGEN!A:A, 0)),0)</f>
        <v>0</v>
      </c>
      <c r="I85" s="33">
        <f>_xlfn.IFNA(INDEX(TUSSENBEREKENINGEN!C:C, MATCH('Footprint incl maatregelen'!E85, TUSSENBEREKENINGEN!A:A, 0)),0)</f>
        <v>0</v>
      </c>
      <c r="J85" s="134">
        <f>_xlfn.IFNA(INDEX(TUSSENBEREKENINGEN!D:D, MATCH('Footprint incl maatregelen'!D85, TUSSENBEREKENINGEN!A:A, 0)),0)</f>
        <v>0</v>
      </c>
      <c r="K85" s="33">
        <f>_xlfn.IFNA(INDEX(TUSSENBEREKENINGEN!D:D, MATCH('Footprint incl maatregelen'!E85, TUSSENBEREKENINGEN!A:A, 0)),0)</f>
        <v>0</v>
      </c>
      <c r="L85" s="134">
        <f>_xlfn.IFNA(INDEX(TUSSENBEREKENINGEN!E:E, MATCH('Footprint incl maatregelen'!D85, TUSSENBEREKENINGEN!A:A, 0)),0)</f>
        <v>0</v>
      </c>
      <c r="M85" s="33">
        <f>_xlfn.IFNA(INDEX(TUSSENBEREKENINGEN!E:E, MATCH('Footprint incl maatregelen'!E85, TUSSENBEREKENINGEN!A:A, 0)),0)</f>
        <v>0</v>
      </c>
      <c r="N85" s="134">
        <f>_xlfn.IFNA(INDEX(TUSSENBEREKENINGEN!F:F, MATCH('Footprint incl maatregelen'!D85, TUSSENBEREKENINGEN!A:A, 0)),0)</f>
        <v>0</v>
      </c>
      <c r="O85" s="33">
        <f>_xlfn.IFNA(INDEX(TUSSENBEREKENINGEN!F:F, MATCH('Footprint incl maatregelen'!E85, TUSSENBEREKENINGEN!A:A, 0)),0)</f>
        <v>0</v>
      </c>
      <c r="P85" s="134">
        <f>_xlfn.IFNA(INDEX(TUSSENBEREKENINGEN!G:G, MATCH('Footprint incl maatregelen'!D85, TUSSENBEREKENINGEN!A:A, 0)),0)</f>
        <v>0</v>
      </c>
      <c r="Q85" s="33">
        <f>_xlfn.IFNA(INDEX(TUSSENBEREKENINGEN!G:G, MATCH('Footprint incl maatregelen'!E85, TUSSENBEREKENINGEN!A:A, 0)),0)</f>
        <v>0</v>
      </c>
      <c r="R85" s="134">
        <f>_xlfn.IFNA(INDEX(TUSSENBEREKENINGEN!H:H, MATCH('Footprint incl maatregelen'!D85, TUSSENBEREKENINGEN!A:A, 0)),0)</f>
        <v>0</v>
      </c>
      <c r="S85" s="33">
        <f>_xlfn.IFNA(INDEX(TUSSENBEREKENINGEN!H:H, MATCH('Footprint incl maatregelen'!E85, TUSSENBEREKENINGEN!A:A, 0)),0)</f>
        <v>0</v>
      </c>
      <c r="T85" s="120" cm="1">
        <f t="array" ref="T85">_xlfn.IFNA(INDEX('CO2 referentie footprint'!E:E, MATCH(1, (('CO2 referentie footprint'!A:A='Footprint incl maatregelen'!A85)*('CO2 referentie footprint'!C:C='Footprint incl maatregelen'!B85)*('CO2 referentie footprint'!D:D='Footprint incl maatregelen'!C85)), 0)),0)</f>
        <v>0</v>
      </c>
      <c r="U85" s="119">
        <f>_xlfn.IFNA(IF(G85 = "", T85 + (T85 * F85), T85 + (T85 * (F85 + G85)))*(1-'Materieel en Transport'!$I$40),0)</f>
        <v>0</v>
      </c>
      <c r="V85" s="119">
        <f>_xlfn.IFNA(IF(I85="", T85+(T85*H85), T85+(T85*(H85+I85)))*(1-'Materieel en Transport'!$J$40),0)</f>
        <v>0</v>
      </c>
      <c r="W85" s="119">
        <f>_xlfn.IFNA(IF(K85="",T85+(T85*J85),T85+(T85*(J85+K85)))*(1-'Materieel en Transport'!$K$40),0)</f>
        <v>0</v>
      </c>
      <c r="X85" s="119">
        <f>_xlfn.IFNA(IF(M85="",T85+(T85*L85),T85+(T85*(L85+M85)))*(1-'Materieel en Transport'!$L$40),0)</f>
        <v>0</v>
      </c>
      <c r="Y85" s="119">
        <f>_xlfn.IFNA(IF(O85="",T85+(T85*N85),T85+(T85*(N85+O85)))*(1-'Materieel en Transport'!$M$40),0)</f>
        <v>0</v>
      </c>
      <c r="Z85" s="119">
        <f>_xlfn.IFNA(IF(Q85="",T85+(T85*P85),T85+(T85*(P85+Q85)))*(1-'Materieel en Transport'!$N$40),0)</f>
        <v>0</v>
      </c>
      <c r="AA85" s="119">
        <f>_xlfn.IFNA(IF(S85="",T85+(T85*R85),T85+(T85*(R85+S85)))*(1-'Materieel en Transport'!$O$40),0)</f>
        <v>0</v>
      </c>
    </row>
    <row r="86" spans="1:27" x14ac:dyDescent="0.35">
      <c r="A86" s="125" t="s">
        <v>109</v>
      </c>
      <c r="B86" s="128" t="s">
        <v>110</v>
      </c>
      <c r="C86" s="128" t="s">
        <v>56</v>
      </c>
      <c r="D86" s="128" t="s">
        <v>38</v>
      </c>
      <c r="E86" s="131"/>
      <c r="F86" s="137">
        <f>_xlfn.IFNA(INDEX(TUSSENBEREKENINGEN!B:B, MATCH('Footprint incl maatregelen'!D86, TUSSENBEREKENINGEN!A:A, 0)),0)</f>
        <v>0</v>
      </c>
      <c r="G86" s="33">
        <f>_xlfn.IFNA(INDEX(TUSSENBEREKENINGEN!B:B, MATCH('Footprint incl maatregelen'!E86, TUSSENBEREKENINGEN!A:A, 0)),0)</f>
        <v>0</v>
      </c>
      <c r="H86" s="134">
        <f>_xlfn.IFNA(INDEX(TUSSENBEREKENINGEN!C:C, MATCH('Footprint incl maatregelen'!D86, TUSSENBEREKENINGEN!A:A, 0)),0)</f>
        <v>0</v>
      </c>
      <c r="I86" s="33">
        <f>_xlfn.IFNA(INDEX(TUSSENBEREKENINGEN!C:C, MATCH('Footprint incl maatregelen'!E86, TUSSENBEREKENINGEN!A:A, 0)),0)</f>
        <v>0</v>
      </c>
      <c r="J86" s="134">
        <f>_xlfn.IFNA(INDEX(TUSSENBEREKENINGEN!D:D, MATCH('Footprint incl maatregelen'!D86, TUSSENBEREKENINGEN!A:A, 0)),0)</f>
        <v>0</v>
      </c>
      <c r="K86" s="33">
        <f>_xlfn.IFNA(INDEX(TUSSENBEREKENINGEN!D:D, MATCH('Footprint incl maatregelen'!E86, TUSSENBEREKENINGEN!A:A, 0)),0)</f>
        <v>0</v>
      </c>
      <c r="L86" s="134">
        <f>_xlfn.IFNA(INDEX(TUSSENBEREKENINGEN!E:E, MATCH('Footprint incl maatregelen'!D86, TUSSENBEREKENINGEN!A:A, 0)),0)</f>
        <v>0</v>
      </c>
      <c r="M86" s="33">
        <f>_xlfn.IFNA(INDEX(TUSSENBEREKENINGEN!E:E, MATCH('Footprint incl maatregelen'!E86, TUSSENBEREKENINGEN!A:A, 0)),0)</f>
        <v>0</v>
      </c>
      <c r="N86" s="134">
        <f>_xlfn.IFNA(INDEX(TUSSENBEREKENINGEN!F:F, MATCH('Footprint incl maatregelen'!D86, TUSSENBEREKENINGEN!A:A, 0)),0)</f>
        <v>0</v>
      </c>
      <c r="O86" s="33">
        <f>_xlfn.IFNA(INDEX(TUSSENBEREKENINGEN!F:F, MATCH('Footprint incl maatregelen'!E86, TUSSENBEREKENINGEN!A:A, 0)),0)</f>
        <v>0</v>
      </c>
      <c r="P86" s="134">
        <f>_xlfn.IFNA(INDEX(TUSSENBEREKENINGEN!G:G, MATCH('Footprint incl maatregelen'!D86, TUSSENBEREKENINGEN!A:A, 0)),0)</f>
        <v>0</v>
      </c>
      <c r="Q86" s="33">
        <f>_xlfn.IFNA(INDEX(TUSSENBEREKENINGEN!G:G, MATCH('Footprint incl maatregelen'!E86, TUSSENBEREKENINGEN!A:A, 0)),0)</f>
        <v>0</v>
      </c>
      <c r="R86" s="134">
        <f>_xlfn.IFNA(INDEX(TUSSENBEREKENINGEN!H:H, MATCH('Footprint incl maatregelen'!D86, TUSSENBEREKENINGEN!A:A, 0)),0)</f>
        <v>0</v>
      </c>
      <c r="S86" s="33">
        <f>_xlfn.IFNA(INDEX(TUSSENBEREKENINGEN!H:H, MATCH('Footprint incl maatregelen'!E86, TUSSENBEREKENINGEN!A:A, 0)),0)</f>
        <v>0</v>
      </c>
      <c r="T86" s="120" cm="1">
        <f t="array" ref="T86">_xlfn.IFNA(INDEX('CO2 referentie footprint'!E:E, MATCH(1, (('CO2 referentie footprint'!A:A='Footprint incl maatregelen'!A86)*('CO2 referentie footprint'!C:C='Footprint incl maatregelen'!B86)*('CO2 referentie footprint'!D:D='Footprint incl maatregelen'!C86)), 0)),0)</f>
        <v>0</v>
      </c>
      <c r="U86" s="119">
        <f>_xlfn.IFNA(IF(G86 = "", T86 + (T86 * F86), T86 + (T86 * (F86 + G86)))*(1-'Materieel en Transport'!$I$40),0)</f>
        <v>0</v>
      </c>
      <c r="V86" s="119">
        <f>_xlfn.IFNA(IF(I86="", T86+(T86*H86), T86+(T86*(H86+I86)))*(1-'Materieel en Transport'!$J$40),0)</f>
        <v>0</v>
      </c>
      <c r="W86" s="119">
        <f>_xlfn.IFNA(IF(K86="",T86+(T86*J86),T86+(T86*(J86+K86)))*(1-'Materieel en Transport'!$K$40),0)</f>
        <v>0</v>
      </c>
      <c r="X86" s="119">
        <f>_xlfn.IFNA(IF(M86="",T86+(T86*L86),T86+(T86*(L86+M86)))*(1-'Materieel en Transport'!$L$40),0)</f>
        <v>0</v>
      </c>
      <c r="Y86" s="119">
        <f>_xlfn.IFNA(IF(O86="",T86+(T86*N86),T86+(T86*(N86+O86)))*(1-'Materieel en Transport'!$M$40),0)</f>
        <v>0</v>
      </c>
      <c r="Z86" s="119">
        <f>_xlfn.IFNA(IF(Q86="",T86+(T86*P86),T86+(T86*(P86+Q86)))*(1-'Materieel en Transport'!$N$40),0)</f>
        <v>0</v>
      </c>
      <c r="AA86" s="119">
        <f>_xlfn.IFNA(IF(S86="",T86+(T86*R86),T86+(T86*(R86+S86)))*(1-'Materieel en Transport'!$O$40),0)</f>
        <v>0</v>
      </c>
    </row>
    <row r="87" spans="1:27" x14ac:dyDescent="0.35">
      <c r="A87" s="125" t="s">
        <v>109</v>
      </c>
      <c r="B87" s="128" t="s">
        <v>110</v>
      </c>
      <c r="C87" s="128" t="s">
        <v>60</v>
      </c>
      <c r="D87" s="128" t="s">
        <v>38</v>
      </c>
      <c r="E87" s="131"/>
      <c r="F87" s="137">
        <f>_xlfn.IFNA(INDEX(TUSSENBEREKENINGEN!B:B, MATCH('Footprint incl maatregelen'!D87, TUSSENBEREKENINGEN!A:A, 0)),0)</f>
        <v>0</v>
      </c>
      <c r="G87" s="33">
        <f>_xlfn.IFNA(INDEX(TUSSENBEREKENINGEN!B:B, MATCH('Footprint incl maatregelen'!E87, TUSSENBEREKENINGEN!A:A, 0)),0)</f>
        <v>0</v>
      </c>
      <c r="H87" s="134">
        <f>_xlfn.IFNA(INDEX(TUSSENBEREKENINGEN!C:C, MATCH('Footprint incl maatregelen'!D87, TUSSENBEREKENINGEN!A:A, 0)),0)</f>
        <v>0</v>
      </c>
      <c r="I87" s="33">
        <f>_xlfn.IFNA(INDEX(TUSSENBEREKENINGEN!C:C, MATCH('Footprint incl maatregelen'!E87, TUSSENBEREKENINGEN!A:A, 0)),0)</f>
        <v>0</v>
      </c>
      <c r="J87" s="134">
        <f>_xlfn.IFNA(INDEX(TUSSENBEREKENINGEN!D:D, MATCH('Footprint incl maatregelen'!D87, TUSSENBEREKENINGEN!A:A, 0)),0)</f>
        <v>0</v>
      </c>
      <c r="K87" s="33">
        <f>_xlfn.IFNA(INDEX(TUSSENBEREKENINGEN!D:D, MATCH('Footprint incl maatregelen'!E87, TUSSENBEREKENINGEN!A:A, 0)),0)</f>
        <v>0</v>
      </c>
      <c r="L87" s="134">
        <f>_xlfn.IFNA(INDEX(TUSSENBEREKENINGEN!E:E, MATCH('Footprint incl maatregelen'!D87, TUSSENBEREKENINGEN!A:A, 0)),0)</f>
        <v>0</v>
      </c>
      <c r="M87" s="33">
        <f>_xlfn.IFNA(INDEX(TUSSENBEREKENINGEN!E:E, MATCH('Footprint incl maatregelen'!E87, TUSSENBEREKENINGEN!A:A, 0)),0)</f>
        <v>0</v>
      </c>
      <c r="N87" s="134">
        <f>_xlfn.IFNA(INDEX(TUSSENBEREKENINGEN!F:F, MATCH('Footprint incl maatregelen'!D87, TUSSENBEREKENINGEN!A:A, 0)),0)</f>
        <v>0</v>
      </c>
      <c r="O87" s="33">
        <f>_xlfn.IFNA(INDEX(TUSSENBEREKENINGEN!F:F, MATCH('Footprint incl maatregelen'!E87, TUSSENBEREKENINGEN!A:A, 0)),0)</f>
        <v>0</v>
      </c>
      <c r="P87" s="134">
        <f>_xlfn.IFNA(INDEX(TUSSENBEREKENINGEN!G:G, MATCH('Footprint incl maatregelen'!D87, TUSSENBEREKENINGEN!A:A, 0)),0)</f>
        <v>0</v>
      </c>
      <c r="Q87" s="33">
        <f>_xlfn.IFNA(INDEX(TUSSENBEREKENINGEN!G:G, MATCH('Footprint incl maatregelen'!E87, TUSSENBEREKENINGEN!A:A, 0)),0)</f>
        <v>0</v>
      </c>
      <c r="R87" s="134">
        <f>_xlfn.IFNA(INDEX(TUSSENBEREKENINGEN!H:H, MATCH('Footprint incl maatregelen'!D87, TUSSENBEREKENINGEN!A:A, 0)),0)</f>
        <v>0</v>
      </c>
      <c r="S87" s="33">
        <f>_xlfn.IFNA(INDEX(TUSSENBEREKENINGEN!H:H, MATCH('Footprint incl maatregelen'!E87, TUSSENBEREKENINGEN!A:A, 0)),0)</f>
        <v>0</v>
      </c>
      <c r="T87" s="120" cm="1">
        <f t="array" ref="T87">_xlfn.IFNA(INDEX('CO2 referentie footprint'!E:E, MATCH(1, (('CO2 referentie footprint'!A:A='Footprint incl maatregelen'!A87)*('CO2 referentie footprint'!C:C='Footprint incl maatregelen'!B87)*('CO2 referentie footprint'!D:D='Footprint incl maatregelen'!C87)), 0)),0)</f>
        <v>0</v>
      </c>
      <c r="U87" s="119">
        <f>_xlfn.IFNA(IF(G87 = "", T87 + (T87 * F87), T87 + (T87 * (F87 + G87)))*(1-'Materieel en Transport'!$I$40),0)</f>
        <v>0</v>
      </c>
      <c r="V87" s="119">
        <f>_xlfn.IFNA(IF(I87="", T87+(T87*H87), T87+(T87*(H87+I87)))*(1-'Materieel en Transport'!$J$40),0)</f>
        <v>0</v>
      </c>
      <c r="W87" s="119">
        <f>_xlfn.IFNA(IF(K87="",T87+(T87*J87),T87+(T87*(J87+K87)))*(1-'Materieel en Transport'!$K$40),0)</f>
        <v>0</v>
      </c>
      <c r="X87" s="119">
        <f>_xlfn.IFNA(IF(M87="",T87+(T87*L87),T87+(T87*(L87+M87)))*(1-'Materieel en Transport'!$L$40),0)</f>
        <v>0</v>
      </c>
      <c r="Y87" s="119">
        <f>_xlfn.IFNA(IF(O87="",T87+(T87*N87),T87+(T87*(N87+O87)))*(1-'Materieel en Transport'!$M$40),0)</f>
        <v>0</v>
      </c>
      <c r="Z87" s="119">
        <f>_xlfn.IFNA(IF(Q87="",T87+(T87*P87),T87+(T87*(P87+Q87)))*(1-'Materieel en Transport'!$N$40),0)</f>
        <v>0</v>
      </c>
      <c r="AA87" s="119">
        <f>_xlfn.IFNA(IF(S87="",T87+(T87*R87),T87+(T87*(R87+S87)))*(1-'Materieel en Transport'!$O$40),0)</f>
        <v>0</v>
      </c>
    </row>
    <row r="88" spans="1:27" x14ac:dyDescent="0.35">
      <c r="A88" s="125" t="s">
        <v>109</v>
      </c>
      <c r="B88" s="128" t="s">
        <v>110</v>
      </c>
      <c r="C88" s="128" t="s">
        <v>111</v>
      </c>
      <c r="D88" s="128" t="s">
        <v>59</v>
      </c>
      <c r="E88" s="131"/>
      <c r="F88" s="137">
        <f>_xlfn.IFNA(INDEX(TUSSENBEREKENINGEN!B:B, MATCH('Footprint incl maatregelen'!D88, TUSSENBEREKENINGEN!A:A, 0)),0)</f>
        <v>0</v>
      </c>
      <c r="G88" s="33">
        <f>_xlfn.IFNA(INDEX(TUSSENBEREKENINGEN!B:B, MATCH('Footprint incl maatregelen'!E88, TUSSENBEREKENINGEN!A:A, 0)),0)</f>
        <v>0</v>
      </c>
      <c r="H88" s="134">
        <f>_xlfn.IFNA(INDEX(TUSSENBEREKENINGEN!C:C, MATCH('Footprint incl maatregelen'!D88, TUSSENBEREKENINGEN!A:A, 0)),0)</f>
        <v>0</v>
      </c>
      <c r="I88" s="33">
        <f>_xlfn.IFNA(INDEX(TUSSENBEREKENINGEN!C:C, MATCH('Footprint incl maatregelen'!E88, TUSSENBEREKENINGEN!A:A, 0)),0)</f>
        <v>0</v>
      </c>
      <c r="J88" s="134">
        <f>_xlfn.IFNA(INDEX(TUSSENBEREKENINGEN!D:D, MATCH('Footprint incl maatregelen'!D88, TUSSENBEREKENINGEN!A:A, 0)),0)</f>
        <v>0</v>
      </c>
      <c r="K88" s="33">
        <f>_xlfn.IFNA(INDEX(TUSSENBEREKENINGEN!D:D, MATCH('Footprint incl maatregelen'!E88, TUSSENBEREKENINGEN!A:A, 0)),0)</f>
        <v>0</v>
      </c>
      <c r="L88" s="134">
        <f>_xlfn.IFNA(INDEX(TUSSENBEREKENINGEN!E:E, MATCH('Footprint incl maatregelen'!D88, TUSSENBEREKENINGEN!A:A, 0)),0)</f>
        <v>0</v>
      </c>
      <c r="M88" s="33">
        <f>_xlfn.IFNA(INDEX(TUSSENBEREKENINGEN!E:E, MATCH('Footprint incl maatregelen'!E88, TUSSENBEREKENINGEN!A:A, 0)),0)</f>
        <v>0</v>
      </c>
      <c r="N88" s="134">
        <f>_xlfn.IFNA(INDEX(TUSSENBEREKENINGEN!F:F, MATCH('Footprint incl maatregelen'!D88, TUSSENBEREKENINGEN!A:A, 0)),0)</f>
        <v>0</v>
      </c>
      <c r="O88" s="33">
        <f>_xlfn.IFNA(INDEX(TUSSENBEREKENINGEN!F:F, MATCH('Footprint incl maatregelen'!E88, TUSSENBEREKENINGEN!A:A, 0)),0)</f>
        <v>0</v>
      </c>
      <c r="P88" s="134">
        <f>_xlfn.IFNA(INDEX(TUSSENBEREKENINGEN!G:G, MATCH('Footprint incl maatregelen'!D88, TUSSENBEREKENINGEN!A:A, 0)),0)</f>
        <v>0</v>
      </c>
      <c r="Q88" s="33">
        <f>_xlfn.IFNA(INDEX(TUSSENBEREKENINGEN!G:G, MATCH('Footprint incl maatregelen'!E88, TUSSENBEREKENINGEN!A:A, 0)),0)</f>
        <v>0</v>
      </c>
      <c r="R88" s="134">
        <f>_xlfn.IFNA(INDEX(TUSSENBEREKENINGEN!H:H, MATCH('Footprint incl maatregelen'!D88, TUSSENBEREKENINGEN!A:A, 0)),0)</f>
        <v>0</v>
      </c>
      <c r="S88" s="33">
        <f>_xlfn.IFNA(INDEX(TUSSENBEREKENINGEN!H:H, MATCH('Footprint incl maatregelen'!E88, TUSSENBEREKENINGEN!A:A, 0)),0)</f>
        <v>0</v>
      </c>
      <c r="T88" s="120" cm="1">
        <f t="array" ref="T88">_xlfn.IFNA(INDEX('CO2 referentie footprint'!E:E, MATCH(1, (('CO2 referentie footprint'!A:A='Footprint incl maatregelen'!A88)*('CO2 referentie footprint'!C:C='Footprint incl maatregelen'!B88)*('CO2 referentie footprint'!D:D='Footprint incl maatregelen'!C88)), 0)),0)</f>
        <v>0</v>
      </c>
      <c r="U88" s="119">
        <f>_xlfn.IFNA(IF(G88 = "", T88 + (T88 * F88), T88 + (T88 * (F88 + G88)))*(1-'Materieel en Transport'!$I$40),0)</f>
        <v>0</v>
      </c>
      <c r="V88" s="119">
        <f>_xlfn.IFNA(IF(I88="", T88+(T88*H88), T88+(T88*(H88+I88)))*(1-'Materieel en Transport'!$J$40),0)</f>
        <v>0</v>
      </c>
      <c r="W88" s="119">
        <f>_xlfn.IFNA(IF(K88="",T88+(T88*J88),T88+(T88*(J88+K88)))*(1-'Materieel en Transport'!$K$40),0)</f>
        <v>0</v>
      </c>
      <c r="X88" s="119">
        <f>_xlfn.IFNA(IF(M88="",T88+(T88*L88),T88+(T88*(L88+M88)))*(1-'Materieel en Transport'!$L$40),0)</f>
        <v>0</v>
      </c>
      <c r="Y88" s="119">
        <f>_xlfn.IFNA(IF(O88="",T88+(T88*N88),T88+(T88*(N88+O88)))*(1-'Materieel en Transport'!$M$40),0)</f>
        <v>0</v>
      </c>
      <c r="Z88" s="119">
        <f>_xlfn.IFNA(IF(Q88="",T88+(T88*P88),T88+(T88*(P88+Q88)))*(1-'Materieel en Transport'!$N$40),0)</f>
        <v>0</v>
      </c>
      <c r="AA88" s="119">
        <f>_xlfn.IFNA(IF(S88="",T88+(T88*R88),T88+(T88*(R88+S88)))*(1-'Materieel en Transport'!$O$40),0)</f>
        <v>0</v>
      </c>
    </row>
    <row r="89" spans="1:27" x14ac:dyDescent="0.35">
      <c r="A89" s="125" t="s">
        <v>109</v>
      </c>
      <c r="B89" s="128" t="s">
        <v>110</v>
      </c>
      <c r="C89" s="128" t="s">
        <v>58</v>
      </c>
      <c r="D89" s="128" t="s">
        <v>59</v>
      </c>
      <c r="E89" s="131"/>
      <c r="F89" s="137">
        <f>_xlfn.IFNA(INDEX(TUSSENBEREKENINGEN!B:B, MATCH('Footprint incl maatregelen'!D89, TUSSENBEREKENINGEN!A:A, 0)),0)</f>
        <v>0</v>
      </c>
      <c r="G89" s="33">
        <f>_xlfn.IFNA(INDEX(TUSSENBEREKENINGEN!B:B, MATCH('Footprint incl maatregelen'!E89, TUSSENBEREKENINGEN!A:A, 0)),0)</f>
        <v>0</v>
      </c>
      <c r="H89" s="134">
        <f>_xlfn.IFNA(INDEX(TUSSENBEREKENINGEN!C:C, MATCH('Footprint incl maatregelen'!D89, TUSSENBEREKENINGEN!A:A, 0)),0)</f>
        <v>0</v>
      </c>
      <c r="I89" s="33">
        <f>_xlfn.IFNA(INDEX(TUSSENBEREKENINGEN!C:C, MATCH('Footprint incl maatregelen'!E89, TUSSENBEREKENINGEN!A:A, 0)),0)</f>
        <v>0</v>
      </c>
      <c r="J89" s="134">
        <f>_xlfn.IFNA(INDEX(TUSSENBEREKENINGEN!D:D, MATCH('Footprint incl maatregelen'!D89, TUSSENBEREKENINGEN!A:A, 0)),0)</f>
        <v>0</v>
      </c>
      <c r="K89" s="33">
        <f>_xlfn.IFNA(INDEX(TUSSENBEREKENINGEN!D:D, MATCH('Footprint incl maatregelen'!E89, TUSSENBEREKENINGEN!A:A, 0)),0)</f>
        <v>0</v>
      </c>
      <c r="L89" s="134">
        <f>_xlfn.IFNA(INDEX(TUSSENBEREKENINGEN!E:E, MATCH('Footprint incl maatregelen'!D89, TUSSENBEREKENINGEN!A:A, 0)),0)</f>
        <v>0</v>
      </c>
      <c r="M89" s="33">
        <f>_xlfn.IFNA(INDEX(TUSSENBEREKENINGEN!E:E, MATCH('Footprint incl maatregelen'!E89, TUSSENBEREKENINGEN!A:A, 0)),0)</f>
        <v>0</v>
      </c>
      <c r="N89" s="134">
        <f>_xlfn.IFNA(INDEX(TUSSENBEREKENINGEN!F:F, MATCH('Footprint incl maatregelen'!D89, TUSSENBEREKENINGEN!A:A, 0)),0)</f>
        <v>0</v>
      </c>
      <c r="O89" s="33">
        <f>_xlfn.IFNA(INDEX(TUSSENBEREKENINGEN!F:F, MATCH('Footprint incl maatregelen'!E89, TUSSENBEREKENINGEN!A:A, 0)),0)</f>
        <v>0</v>
      </c>
      <c r="P89" s="134">
        <f>_xlfn.IFNA(INDEX(TUSSENBEREKENINGEN!G:G, MATCH('Footprint incl maatregelen'!D89, TUSSENBEREKENINGEN!A:A, 0)),0)</f>
        <v>0</v>
      </c>
      <c r="Q89" s="33">
        <f>_xlfn.IFNA(INDEX(TUSSENBEREKENINGEN!G:G, MATCH('Footprint incl maatregelen'!E89, TUSSENBEREKENINGEN!A:A, 0)),0)</f>
        <v>0</v>
      </c>
      <c r="R89" s="134">
        <f>_xlfn.IFNA(INDEX(TUSSENBEREKENINGEN!H:H, MATCH('Footprint incl maatregelen'!D89, TUSSENBEREKENINGEN!A:A, 0)),0)</f>
        <v>0</v>
      </c>
      <c r="S89" s="33">
        <f>_xlfn.IFNA(INDEX(TUSSENBEREKENINGEN!H:H, MATCH('Footprint incl maatregelen'!E89, TUSSENBEREKENINGEN!A:A, 0)),0)</f>
        <v>0</v>
      </c>
      <c r="T89" s="120" cm="1">
        <f t="array" ref="T89">_xlfn.IFNA(INDEX('CO2 referentie footprint'!E:E, MATCH(1, (('CO2 referentie footprint'!A:A='Footprint incl maatregelen'!A89)*('CO2 referentie footprint'!C:C='Footprint incl maatregelen'!B89)*('CO2 referentie footprint'!D:D='Footprint incl maatregelen'!C89)), 0)),0)</f>
        <v>0</v>
      </c>
      <c r="U89" s="119">
        <f>_xlfn.IFNA(IF(G89 = "", T89 + (T89 * F89), T89 + (T89 * (F89 + G89)))*(1-'Materieel en Transport'!$I$40),0)</f>
        <v>0</v>
      </c>
      <c r="V89" s="119">
        <f>_xlfn.IFNA(IF(I89="", T89+(T89*H89), T89+(T89*(H89+I89)))*(1-'Materieel en Transport'!$J$40),0)</f>
        <v>0</v>
      </c>
      <c r="W89" s="119">
        <f>_xlfn.IFNA(IF(K89="",T89+(T89*J89),T89+(T89*(J89+K89)))*(1-'Materieel en Transport'!$K$40),0)</f>
        <v>0</v>
      </c>
      <c r="X89" s="119">
        <f>_xlfn.IFNA(IF(M89="",T89+(T89*L89),T89+(T89*(L89+M89)))*(1-'Materieel en Transport'!$L$40),0)</f>
        <v>0</v>
      </c>
      <c r="Y89" s="119">
        <f>_xlfn.IFNA(IF(O89="",T89+(T89*N89),T89+(T89*(N89+O89)))*(1-'Materieel en Transport'!$M$40),0)</f>
        <v>0</v>
      </c>
      <c r="Z89" s="119">
        <f>_xlfn.IFNA(IF(Q89="",T89+(T89*P89),T89+(T89*(P89+Q89)))*(1-'Materieel en Transport'!$N$40),0)</f>
        <v>0</v>
      </c>
      <c r="AA89" s="119">
        <f>_xlfn.IFNA(IF(S89="",T89+(T89*R89),T89+(T89*(R89+S89)))*(1-'Materieel en Transport'!$O$40),0)</f>
        <v>0</v>
      </c>
    </row>
    <row r="90" spans="1:27" x14ac:dyDescent="0.35">
      <c r="A90" s="125" t="s">
        <v>109</v>
      </c>
      <c r="B90" s="128" t="s">
        <v>110</v>
      </c>
      <c r="C90" s="128" t="s">
        <v>61</v>
      </c>
      <c r="D90" s="128" t="s">
        <v>38</v>
      </c>
      <c r="E90" s="131"/>
      <c r="F90" s="137">
        <f>_xlfn.IFNA(INDEX(TUSSENBEREKENINGEN!B:B, MATCH('Footprint incl maatregelen'!D90, TUSSENBEREKENINGEN!A:A, 0)),0)</f>
        <v>0</v>
      </c>
      <c r="G90" s="33">
        <f>_xlfn.IFNA(INDEX(TUSSENBEREKENINGEN!B:B, MATCH('Footprint incl maatregelen'!E90, TUSSENBEREKENINGEN!A:A, 0)),0)</f>
        <v>0</v>
      </c>
      <c r="H90" s="134">
        <f>_xlfn.IFNA(INDEX(TUSSENBEREKENINGEN!C:C, MATCH('Footprint incl maatregelen'!D90, TUSSENBEREKENINGEN!A:A, 0)),0)</f>
        <v>0</v>
      </c>
      <c r="I90" s="33">
        <f>_xlfn.IFNA(INDEX(TUSSENBEREKENINGEN!C:C, MATCH('Footprint incl maatregelen'!E90, TUSSENBEREKENINGEN!A:A, 0)),0)</f>
        <v>0</v>
      </c>
      <c r="J90" s="134">
        <f>_xlfn.IFNA(INDEX(TUSSENBEREKENINGEN!D:D, MATCH('Footprint incl maatregelen'!D90, TUSSENBEREKENINGEN!A:A, 0)),0)</f>
        <v>0</v>
      </c>
      <c r="K90" s="33">
        <f>_xlfn.IFNA(INDEX(TUSSENBEREKENINGEN!D:D, MATCH('Footprint incl maatregelen'!E90, TUSSENBEREKENINGEN!A:A, 0)),0)</f>
        <v>0</v>
      </c>
      <c r="L90" s="134">
        <f>_xlfn.IFNA(INDEX(TUSSENBEREKENINGEN!E:E, MATCH('Footprint incl maatregelen'!D90, TUSSENBEREKENINGEN!A:A, 0)),0)</f>
        <v>0</v>
      </c>
      <c r="M90" s="33">
        <f>_xlfn.IFNA(INDEX(TUSSENBEREKENINGEN!E:E, MATCH('Footprint incl maatregelen'!E90, TUSSENBEREKENINGEN!A:A, 0)),0)</f>
        <v>0</v>
      </c>
      <c r="N90" s="134">
        <f>_xlfn.IFNA(INDEX(TUSSENBEREKENINGEN!F:F, MATCH('Footprint incl maatregelen'!D90, TUSSENBEREKENINGEN!A:A, 0)),0)</f>
        <v>0</v>
      </c>
      <c r="O90" s="33">
        <f>_xlfn.IFNA(INDEX(TUSSENBEREKENINGEN!F:F, MATCH('Footprint incl maatregelen'!E90, TUSSENBEREKENINGEN!A:A, 0)),0)</f>
        <v>0</v>
      </c>
      <c r="P90" s="134">
        <f>_xlfn.IFNA(INDEX(TUSSENBEREKENINGEN!G:G, MATCH('Footprint incl maatregelen'!D90, TUSSENBEREKENINGEN!A:A, 0)),0)</f>
        <v>0</v>
      </c>
      <c r="Q90" s="33">
        <f>_xlfn.IFNA(INDEX(TUSSENBEREKENINGEN!G:G, MATCH('Footprint incl maatregelen'!E90, TUSSENBEREKENINGEN!A:A, 0)),0)</f>
        <v>0</v>
      </c>
      <c r="R90" s="134">
        <f>_xlfn.IFNA(INDEX(TUSSENBEREKENINGEN!H:H, MATCH('Footprint incl maatregelen'!D90, TUSSENBEREKENINGEN!A:A, 0)),0)</f>
        <v>0</v>
      </c>
      <c r="S90" s="33">
        <f>_xlfn.IFNA(INDEX(TUSSENBEREKENINGEN!H:H, MATCH('Footprint incl maatregelen'!E90, TUSSENBEREKENINGEN!A:A, 0)),0)</f>
        <v>0</v>
      </c>
      <c r="T90" s="120" cm="1">
        <f t="array" ref="T90">_xlfn.IFNA(INDEX('CO2 referentie footprint'!E:E, MATCH(1, (('CO2 referentie footprint'!A:A='Footprint incl maatregelen'!A90)*('CO2 referentie footprint'!C:C='Footprint incl maatregelen'!B90)*('CO2 referentie footprint'!D:D='Footprint incl maatregelen'!C90)), 0)),0)</f>
        <v>0</v>
      </c>
      <c r="U90" s="119">
        <f>_xlfn.IFNA(IF(G90 = "", T90 + (T90 * F90), T90 + (T90 * (F90 + G90)))*(1-'Materieel en Transport'!$I$40),0)</f>
        <v>0</v>
      </c>
      <c r="V90" s="119">
        <f>_xlfn.IFNA(IF(I90="", T90+(T90*H90), T90+(T90*(H90+I90)))*(1-'Materieel en Transport'!$J$40),0)</f>
        <v>0</v>
      </c>
      <c r="W90" s="119">
        <f>_xlfn.IFNA(IF(K90="",T90+(T90*J90),T90+(T90*(J90+K90)))*(1-'Materieel en Transport'!$K$40),0)</f>
        <v>0</v>
      </c>
      <c r="X90" s="119">
        <f>_xlfn.IFNA(IF(M90="",T90+(T90*L90),T90+(T90*(L90+M90)))*(1-'Materieel en Transport'!$L$40),0)</f>
        <v>0</v>
      </c>
      <c r="Y90" s="119">
        <f>_xlfn.IFNA(IF(O90="",T90+(T90*N90),T90+(T90*(N90+O90)))*(1-'Materieel en Transport'!$M$40),0)</f>
        <v>0</v>
      </c>
      <c r="Z90" s="119">
        <f>_xlfn.IFNA(IF(Q90="",T90+(T90*P90),T90+(T90*(P90+Q90)))*(1-'Materieel en Transport'!$N$40),0)</f>
        <v>0</v>
      </c>
      <c r="AA90" s="119">
        <f>_xlfn.IFNA(IF(S90="",T90+(T90*R90),T90+(T90*(R90+S90)))*(1-'Materieel en Transport'!$O$40),0)</f>
        <v>0</v>
      </c>
    </row>
    <row r="91" spans="1:27" x14ac:dyDescent="0.35">
      <c r="A91" s="125" t="s">
        <v>109</v>
      </c>
      <c r="B91" s="128" t="s">
        <v>112</v>
      </c>
      <c r="C91" s="128" t="s">
        <v>65</v>
      </c>
      <c r="D91" s="128" t="s">
        <v>39</v>
      </c>
      <c r="E91" s="131"/>
      <c r="F91" s="137">
        <f>_xlfn.IFNA(INDEX(TUSSENBEREKENINGEN!B:B, MATCH('Footprint incl maatregelen'!D91, TUSSENBEREKENINGEN!A:A, 0)),0)</f>
        <v>0</v>
      </c>
      <c r="G91" s="33">
        <f>_xlfn.IFNA(INDEX(TUSSENBEREKENINGEN!B:B, MATCH('Footprint incl maatregelen'!E91, TUSSENBEREKENINGEN!A:A, 0)),0)</f>
        <v>0</v>
      </c>
      <c r="H91" s="134">
        <f>_xlfn.IFNA(INDEX(TUSSENBEREKENINGEN!C:C, MATCH('Footprint incl maatregelen'!D91, TUSSENBEREKENINGEN!A:A, 0)),0)</f>
        <v>0</v>
      </c>
      <c r="I91" s="33">
        <f>_xlfn.IFNA(INDEX(TUSSENBEREKENINGEN!C:C, MATCH('Footprint incl maatregelen'!E91, TUSSENBEREKENINGEN!A:A, 0)),0)</f>
        <v>0</v>
      </c>
      <c r="J91" s="134">
        <f>_xlfn.IFNA(INDEX(TUSSENBEREKENINGEN!D:D, MATCH('Footprint incl maatregelen'!D91, TUSSENBEREKENINGEN!A:A, 0)),0)</f>
        <v>0</v>
      </c>
      <c r="K91" s="33">
        <f>_xlfn.IFNA(INDEX(TUSSENBEREKENINGEN!D:D, MATCH('Footprint incl maatregelen'!E91, TUSSENBEREKENINGEN!A:A, 0)),0)</f>
        <v>0</v>
      </c>
      <c r="L91" s="134">
        <f>_xlfn.IFNA(INDEX(TUSSENBEREKENINGEN!E:E, MATCH('Footprint incl maatregelen'!D91, TUSSENBEREKENINGEN!A:A, 0)),0)</f>
        <v>0</v>
      </c>
      <c r="M91" s="33">
        <f>_xlfn.IFNA(INDEX(TUSSENBEREKENINGEN!E:E, MATCH('Footprint incl maatregelen'!E91, TUSSENBEREKENINGEN!A:A, 0)),0)</f>
        <v>0</v>
      </c>
      <c r="N91" s="134">
        <f>_xlfn.IFNA(INDEX(TUSSENBEREKENINGEN!F:F, MATCH('Footprint incl maatregelen'!D91, TUSSENBEREKENINGEN!A:A, 0)),0)</f>
        <v>0</v>
      </c>
      <c r="O91" s="33">
        <f>_xlfn.IFNA(INDEX(TUSSENBEREKENINGEN!F:F, MATCH('Footprint incl maatregelen'!E91, TUSSENBEREKENINGEN!A:A, 0)),0)</f>
        <v>0</v>
      </c>
      <c r="P91" s="134">
        <f>_xlfn.IFNA(INDEX(TUSSENBEREKENINGEN!G:G, MATCH('Footprint incl maatregelen'!D91, TUSSENBEREKENINGEN!A:A, 0)),0)</f>
        <v>0</v>
      </c>
      <c r="Q91" s="33">
        <f>_xlfn.IFNA(INDEX(TUSSENBEREKENINGEN!G:G, MATCH('Footprint incl maatregelen'!E91, TUSSENBEREKENINGEN!A:A, 0)),0)</f>
        <v>0</v>
      </c>
      <c r="R91" s="134">
        <f>_xlfn.IFNA(INDEX(TUSSENBEREKENINGEN!H:H, MATCH('Footprint incl maatregelen'!D91, TUSSENBEREKENINGEN!A:A, 0)),0)</f>
        <v>0</v>
      </c>
      <c r="S91" s="33">
        <f>_xlfn.IFNA(INDEX(TUSSENBEREKENINGEN!H:H, MATCH('Footprint incl maatregelen'!E91, TUSSENBEREKENINGEN!A:A, 0)),0)</f>
        <v>0</v>
      </c>
      <c r="T91" s="120" cm="1">
        <f t="array" ref="T91">_xlfn.IFNA(INDEX('CO2 referentie footprint'!E:E, MATCH(1, (('CO2 referentie footprint'!A:A='Footprint incl maatregelen'!A91)*('CO2 referentie footprint'!C:C='Footprint incl maatregelen'!B91)*('CO2 referentie footprint'!D:D='Footprint incl maatregelen'!C91)), 0)),0)</f>
        <v>0</v>
      </c>
      <c r="U91" s="119">
        <f>_xlfn.IFNA(IF(G91 = "", T91 + (T91 * F91), T91 + (T91 * (F91 + G91)))*(1-'Materieel en Transport'!$I$40),0)</f>
        <v>0</v>
      </c>
      <c r="V91" s="119">
        <f>_xlfn.IFNA(IF(I91="", T91+(T91*H91), T91+(T91*(H91+I91)))*(1-'Materieel en Transport'!$J$40),0)</f>
        <v>0</v>
      </c>
      <c r="W91" s="119">
        <f>_xlfn.IFNA(IF(K91="",T91+(T91*J91),T91+(T91*(J91+K91)))*(1-'Materieel en Transport'!$K$40),0)</f>
        <v>0</v>
      </c>
      <c r="X91" s="119">
        <f>_xlfn.IFNA(IF(M91="",T91+(T91*L91),T91+(T91*(L91+M91)))*(1-'Materieel en Transport'!$L$40),0)</f>
        <v>0</v>
      </c>
      <c r="Y91" s="119">
        <f>_xlfn.IFNA(IF(O91="",T91+(T91*N91),T91+(T91*(N91+O91)))*(1-'Materieel en Transport'!$M$40),0)</f>
        <v>0</v>
      </c>
      <c r="Z91" s="119">
        <f>_xlfn.IFNA(IF(Q91="",T91+(T91*P91),T91+(T91*(P91+Q91)))*(1-'Materieel en Transport'!$N$40),0)</f>
        <v>0</v>
      </c>
      <c r="AA91" s="119">
        <f>_xlfn.IFNA(IF(S91="",T91+(T91*R91),T91+(T91*(R91+S91)))*(1-'Materieel en Transport'!$O$40),0)</f>
        <v>0</v>
      </c>
    </row>
    <row r="92" spans="1:27" x14ac:dyDescent="0.35">
      <c r="A92" s="125" t="s">
        <v>109</v>
      </c>
      <c r="B92" s="128" t="s">
        <v>112</v>
      </c>
      <c r="C92" s="128" t="s">
        <v>58</v>
      </c>
      <c r="D92" s="128" t="s">
        <v>59</v>
      </c>
      <c r="E92" s="131"/>
      <c r="F92" s="137">
        <f>_xlfn.IFNA(INDEX(TUSSENBEREKENINGEN!B:B, MATCH('Footprint incl maatregelen'!D92, TUSSENBEREKENINGEN!A:A, 0)),0)</f>
        <v>0</v>
      </c>
      <c r="G92" s="33">
        <f>_xlfn.IFNA(INDEX(TUSSENBEREKENINGEN!B:B, MATCH('Footprint incl maatregelen'!E92, TUSSENBEREKENINGEN!A:A, 0)),0)</f>
        <v>0</v>
      </c>
      <c r="H92" s="134">
        <f>_xlfn.IFNA(INDEX(TUSSENBEREKENINGEN!C:C, MATCH('Footprint incl maatregelen'!D92, TUSSENBEREKENINGEN!A:A, 0)),0)</f>
        <v>0</v>
      </c>
      <c r="I92" s="33">
        <f>_xlfn.IFNA(INDEX(TUSSENBEREKENINGEN!C:C, MATCH('Footprint incl maatregelen'!E92, TUSSENBEREKENINGEN!A:A, 0)),0)</f>
        <v>0</v>
      </c>
      <c r="J92" s="134">
        <f>_xlfn.IFNA(INDEX(TUSSENBEREKENINGEN!D:D, MATCH('Footprint incl maatregelen'!D92, TUSSENBEREKENINGEN!A:A, 0)),0)</f>
        <v>0</v>
      </c>
      <c r="K92" s="33">
        <f>_xlfn.IFNA(INDEX(TUSSENBEREKENINGEN!D:D, MATCH('Footprint incl maatregelen'!E92, TUSSENBEREKENINGEN!A:A, 0)),0)</f>
        <v>0</v>
      </c>
      <c r="L92" s="134">
        <f>_xlfn.IFNA(INDEX(TUSSENBEREKENINGEN!E:E, MATCH('Footprint incl maatregelen'!D92, TUSSENBEREKENINGEN!A:A, 0)),0)</f>
        <v>0</v>
      </c>
      <c r="M92" s="33">
        <f>_xlfn.IFNA(INDEX(TUSSENBEREKENINGEN!E:E, MATCH('Footprint incl maatregelen'!E92, TUSSENBEREKENINGEN!A:A, 0)),0)</f>
        <v>0</v>
      </c>
      <c r="N92" s="134">
        <f>_xlfn.IFNA(INDEX(TUSSENBEREKENINGEN!F:F, MATCH('Footprint incl maatregelen'!D92, TUSSENBEREKENINGEN!A:A, 0)),0)</f>
        <v>0</v>
      </c>
      <c r="O92" s="33">
        <f>_xlfn.IFNA(INDEX(TUSSENBEREKENINGEN!F:F, MATCH('Footprint incl maatregelen'!E92, TUSSENBEREKENINGEN!A:A, 0)),0)</f>
        <v>0</v>
      </c>
      <c r="P92" s="134">
        <f>_xlfn.IFNA(INDEX(TUSSENBEREKENINGEN!G:G, MATCH('Footprint incl maatregelen'!D92, TUSSENBEREKENINGEN!A:A, 0)),0)</f>
        <v>0</v>
      </c>
      <c r="Q92" s="33">
        <f>_xlfn.IFNA(INDEX(TUSSENBEREKENINGEN!G:G, MATCH('Footprint incl maatregelen'!E92, TUSSENBEREKENINGEN!A:A, 0)),0)</f>
        <v>0</v>
      </c>
      <c r="R92" s="134">
        <f>_xlfn.IFNA(INDEX(TUSSENBEREKENINGEN!H:H, MATCH('Footprint incl maatregelen'!D92, TUSSENBEREKENINGEN!A:A, 0)),0)</f>
        <v>0</v>
      </c>
      <c r="S92" s="33">
        <f>_xlfn.IFNA(INDEX(TUSSENBEREKENINGEN!H:H, MATCH('Footprint incl maatregelen'!E92, TUSSENBEREKENINGEN!A:A, 0)),0)</f>
        <v>0</v>
      </c>
      <c r="T92" s="120" cm="1">
        <f t="array" ref="T92">_xlfn.IFNA(INDEX('CO2 referentie footprint'!E:E, MATCH(1, (('CO2 referentie footprint'!A:A='Footprint incl maatregelen'!A92)*('CO2 referentie footprint'!C:C='Footprint incl maatregelen'!B92)*('CO2 referentie footprint'!D:D='Footprint incl maatregelen'!C92)), 0)),0)</f>
        <v>0</v>
      </c>
      <c r="U92" s="119">
        <f>_xlfn.IFNA(IF(G92 = "", T92 + (T92 * F92), T92 + (T92 * (F92 + G92)))*(1-'Materieel en Transport'!$I$40),0)</f>
        <v>0</v>
      </c>
      <c r="V92" s="119">
        <f>_xlfn.IFNA(IF(I92="", T92+(T92*H92), T92+(T92*(H92+I92)))*(1-'Materieel en Transport'!$J$40),0)</f>
        <v>0</v>
      </c>
      <c r="W92" s="119">
        <f>_xlfn.IFNA(IF(K92="",T92+(T92*J92),T92+(T92*(J92+K92)))*(1-'Materieel en Transport'!$K$40),0)</f>
        <v>0</v>
      </c>
      <c r="X92" s="119">
        <f>_xlfn.IFNA(IF(M92="",T92+(T92*L92),T92+(T92*(L92+M92)))*(1-'Materieel en Transport'!$L$40),0)</f>
        <v>0</v>
      </c>
      <c r="Y92" s="119">
        <f>_xlfn.IFNA(IF(O92="",T92+(T92*N92),T92+(T92*(N92+O92)))*(1-'Materieel en Transport'!$M$40),0)</f>
        <v>0</v>
      </c>
      <c r="Z92" s="119">
        <f>_xlfn.IFNA(IF(Q92="",T92+(T92*P92),T92+(T92*(P92+Q92)))*(1-'Materieel en Transport'!$N$40),0)</f>
        <v>0</v>
      </c>
      <c r="AA92" s="119">
        <f>_xlfn.IFNA(IF(S92="",T92+(T92*R92),T92+(T92*(R92+S92)))*(1-'Materieel en Transport'!$O$40),0)</f>
        <v>0</v>
      </c>
    </row>
    <row r="93" spans="1:27" x14ac:dyDescent="0.35">
      <c r="A93" s="125" t="s">
        <v>109</v>
      </c>
      <c r="B93" s="128" t="s">
        <v>112</v>
      </c>
      <c r="C93" s="128" t="s">
        <v>60</v>
      </c>
      <c r="D93" s="128" t="s">
        <v>38</v>
      </c>
      <c r="E93" s="131"/>
      <c r="F93" s="137">
        <f>_xlfn.IFNA(INDEX(TUSSENBEREKENINGEN!B:B, MATCH('Footprint incl maatregelen'!D93, TUSSENBEREKENINGEN!A:A, 0)),0)</f>
        <v>0</v>
      </c>
      <c r="G93" s="33">
        <f>_xlfn.IFNA(INDEX(TUSSENBEREKENINGEN!B:B, MATCH('Footprint incl maatregelen'!E93, TUSSENBEREKENINGEN!A:A, 0)),0)</f>
        <v>0</v>
      </c>
      <c r="H93" s="134">
        <f>_xlfn.IFNA(INDEX(TUSSENBEREKENINGEN!C:C, MATCH('Footprint incl maatregelen'!D93, TUSSENBEREKENINGEN!A:A, 0)),0)</f>
        <v>0</v>
      </c>
      <c r="I93" s="33">
        <f>_xlfn.IFNA(INDEX(TUSSENBEREKENINGEN!C:C, MATCH('Footprint incl maatregelen'!E93, TUSSENBEREKENINGEN!A:A, 0)),0)</f>
        <v>0</v>
      </c>
      <c r="J93" s="134">
        <f>_xlfn.IFNA(INDEX(TUSSENBEREKENINGEN!D:D, MATCH('Footprint incl maatregelen'!D93, TUSSENBEREKENINGEN!A:A, 0)),0)</f>
        <v>0</v>
      </c>
      <c r="K93" s="33">
        <f>_xlfn.IFNA(INDEX(TUSSENBEREKENINGEN!D:D, MATCH('Footprint incl maatregelen'!E93, TUSSENBEREKENINGEN!A:A, 0)),0)</f>
        <v>0</v>
      </c>
      <c r="L93" s="134">
        <f>_xlfn.IFNA(INDEX(TUSSENBEREKENINGEN!E:E, MATCH('Footprint incl maatregelen'!D93, TUSSENBEREKENINGEN!A:A, 0)),0)</f>
        <v>0</v>
      </c>
      <c r="M93" s="33">
        <f>_xlfn.IFNA(INDEX(TUSSENBEREKENINGEN!E:E, MATCH('Footprint incl maatregelen'!E93, TUSSENBEREKENINGEN!A:A, 0)),0)</f>
        <v>0</v>
      </c>
      <c r="N93" s="134">
        <f>_xlfn.IFNA(INDEX(TUSSENBEREKENINGEN!F:F, MATCH('Footprint incl maatregelen'!D93, TUSSENBEREKENINGEN!A:A, 0)),0)</f>
        <v>0</v>
      </c>
      <c r="O93" s="33">
        <f>_xlfn.IFNA(INDEX(TUSSENBEREKENINGEN!F:F, MATCH('Footprint incl maatregelen'!E93, TUSSENBEREKENINGEN!A:A, 0)),0)</f>
        <v>0</v>
      </c>
      <c r="P93" s="134">
        <f>_xlfn.IFNA(INDEX(TUSSENBEREKENINGEN!G:G, MATCH('Footprint incl maatregelen'!D93, TUSSENBEREKENINGEN!A:A, 0)),0)</f>
        <v>0</v>
      </c>
      <c r="Q93" s="33">
        <f>_xlfn.IFNA(INDEX(TUSSENBEREKENINGEN!G:G, MATCH('Footprint incl maatregelen'!E93, TUSSENBEREKENINGEN!A:A, 0)),0)</f>
        <v>0</v>
      </c>
      <c r="R93" s="134">
        <f>_xlfn.IFNA(INDEX(TUSSENBEREKENINGEN!H:H, MATCH('Footprint incl maatregelen'!D93, TUSSENBEREKENINGEN!A:A, 0)),0)</f>
        <v>0</v>
      </c>
      <c r="S93" s="33">
        <f>_xlfn.IFNA(INDEX(TUSSENBEREKENINGEN!H:H, MATCH('Footprint incl maatregelen'!E93, TUSSENBEREKENINGEN!A:A, 0)),0)</f>
        <v>0</v>
      </c>
      <c r="T93" s="120" cm="1">
        <f t="array" ref="T93">_xlfn.IFNA(INDEX('CO2 referentie footprint'!E:E, MATCH(1, (('CO2 referentie footprint'!A:A='Footprint incl maatregelen'!A93)*('CO2 referentie footprint'!C:C='Footprint incl maatregelen'!B93)*('CO2 referentie footprint'!D:D='Footprint incl maatregelen'!C93)), 0)),0)</f>
        <v>0</v>
      </c>
      <c r="U93" s="119">
        <f>_xlfn.IFNA(IF(G93 = "", T93 + (T93 * F93), T93 + (T93 * (F93 + G93)))*(1-'Materieel en Transport'!$I$40),0)</f>
        <v>0</v>
      </c>
      <c r="V93" s="119">
        <f>_xlfn.IFNA(IF(I93="", T93+(T93*H93), T93+(T93*(H93+I93)))*(1-'Materieel en Transport'!$J$40),0)</f>
        <v>0</v>
      </c>
      <c r="W93" s="119">
        <f>_xlfn.IFNA(IF(K93="",T93+(T93*J93),T93+(T93*(J93+K93)))*(1-'Materieel en Transport'!$K$40),0)</f>
        <v>0</v>
      </c>
      <c r="X93" s="119">
        <f>_xlfn.IFNA(IF(M93="",T93+(T93*L93),T93+(T93*(L93+M93)))*(1-'Materieel en Transport'!$L$40),0)</f>
        <v>0</v>
      </c>
      <c r="Y93" s="119">
        <f>_xlfn.IFNA(IF(O93="",T93+(T93*N93),T93+(T93*(N93+O93)))*(1-'Materieel en Transport'!$M$40),0)</f>
        <v>0</v>
      </c>
      <c r="Z93" s="119">
        <f>_xlfn.IFNA(IF(Q93="",T93+(T93*P93),T93+(T93*(P93+Q93)))*(1-'Materieel en Transport'!$N$40),0)</f>
        <v>0</v>
      </c>
      <c r="AA93" s="119">
        <f>_xlfn.IFNA(IF(S93="",T93+(T93*R93),T93+(T93*(R93+S93)))*(1-'Materieel en Transport'!$O$40),0)</f>
        <v>0</v>
      </c>
    </row>
    <row r="94" spans="1:27" x14ac:dyDescent="0.35">
      <c r="A94" s="125" t="s">
        <v>109</v>
      </c>
      <c r="B94" s="128" t="s">
        <v>113</v>
      </c>
      <c r="C94" s="128" t="s">
        <v>73</v>
      </c>
      <c r="D94" s="128" t="s">
        <v>25</v>
      </c>
      <c r="E94" s="131" t="s">
        <v>26</v>
      </c>
      <c r="F94" s="137">
        <f>_xlfn.IFNA(INDEX(TUSSENBEREKENINGEN!B:B, MATCH('Footprint incl maatregelen'!D94, TUSSENBEREKENINGEN!A:A, 0)),0)</f>
        <v>0</v>
      </c>
      <c r="G94" s="33">
        <f>_xlfn.IFNA(INDEX(TUSSENBEREKENINGEN!B:B, MATCH('Footprint incl maatregelen'!E94, TUSSENBEREKENINGEN!A:A, 0)),0)</f>
        <v>0</v>
      </c>
      <c r="H94" s="134">
        <f>_xlfn.IFNA(INDEX(TUSSENBEREKENINGEN!C:C, MATCH('Footprint incl maatregelen'!D94, TUSSENBEREKENINGEN!A:A, 0)),0)</f>
        <v>0</v>
      </c>
      <c r="I94" s="33">
        <f>_xlfn.IFNA(INDEX(TUSSENBEREKENINGEN!C:C, MATCH('Footprint incl maatregelen'!E94, TUSSENBEREKENINGEN!A:A, 0)),0)</f>
        <v>0</v>
      </c>
      <c r="J94" s="134">
        <f>_xlfn.IFNA(INDEX(TUSSENBEREKENINGEN!D:D, MATCH('Footprint incl maatregelen'!D94, TUSSENBEREKENINGEN!A:A, 0)),0)</f>
        <v>0</v>
      </c>
      <c r="K94" s="33">
        <f>_xlfn.IFNA(INDEX(TUSSENBEREKENINGEN!D:D, MATCH('Footprint incl maatregelen'!E94, TUSSENBEREKENINGEN!A:A, 0)),0)</f>
        <v>0</v>
      </c>
      <c r="L94" s="134">
        <f>_xlfn.IFNA(INDEX(TUSSENBEREKENINGEN!E:E, MATCH('Footprint incl maatregelen'!D94, TUSSENBEREKENINGEN!A:A, 0)),0)</f>
        <v>0</v>
      </c>
      <c r="M94" s="33">
        <f>_xlfn.IFNA(INDEX(TUSSENBEREKENINGEN!E:E, MATCH('Footprint incl maatregelen'!E94, TUSSENBEREKENINGEN!A:A, 0)),0)</f>
        <v>0</v>
      </c>
      <c r="N94" s="134">
        <f>_xlfn.IFNA(INDEX(TUSSENBEREKENINGEN!F:F, MATCH('Footprint incl maatregelen'!D94, TUSSENBEREKENINGEN!A:A, 0)),0)</f>
        <v>0</v>
      </c>
      <c r="O94" s="33">
        <f>_xlfn.IFNA(INDEX(TUSSENBEREKENINGEN!F:F, MATCH('Footprint incl maatregelen'!E94, TUSSENBEREKENINGEN!A:A, 0)),0)</f>
        <v>0</v>
      </c>
      <c r="P94" s="134">
        <f>_xlfn.IFNA(INDEX(TUSSENBEREKENINGEN!G:G, MATCH('Footprint incl maatregelen'!D94, TUSSENBEREKENINGEN!A:A, 0)),0)</f>
        <v>0</v>
      </c>
      <c r="Q94" s="33">
        <f>_xlfn.IFNA(INDEX(TUSSENBEREKENINGEN!G:G, MATCH('Footprint incl maatregelen'!E94, TUSSENBEREKENINGEN!A:A, 0)),0)</f>
        <v>0</v>
      </c>
      <c r="R94" s="134">
        <f>_xlfn.IFNA(INDEX(TUSSENBEREKENINGEN!H:H, MATCH('Footprint incl maatregelen'!D94, TUSSENBEREKENINGEN!A:A, 0)),0)</f>
        <v>0</v>
      </c>
      <c r="S94" s="33">
        <f>_xlfn.IFNA(INDEX(TUSSENBEREKENINGEN!H:H, MATCH('Footprint incl maatregelen'!E94, TUSSENBEREKENINGEN!A:A, 0)),0)</f>
        <v>0</v>
      </c>
      <c r="T94" s="120" cm="1">
        <f t="array" ref="T94">_xlfn.IFNA(INDEX('CO2 referentie footprint'!E:E, MATCH(1, (('CO2 referentie footprint'!A:A='Footprint incl maatregelen'!A94)*('CO2 referentie footprint'!C:C='Footprint incl maatregelen'!B94)*('CO2 referentie footprint'!D:D='Footprint incl maatregelen'!C94)), 0)),0)</f>
        <v>0</v>
      </c>
      <c r="U94" s="119">
        <f>_xlfn.IFNA(IF(G94 = "", T94 + (T94 * F94), T94 + (T94 * (F94 + G94)))*(1-'Materieel en Transport'!$I$40),0)</f>
        <v>0</v>
      </c>
      <c r="V94" s="119">
        <f>_xlfn.IFNA(IF(I94="", T94+(T94*H94), T94+(T94*(H94+I94)))*(1-'Materieel en Transport'!$J$40),0)</f>
        <v>0</v>
      </c>
      <c r="W94" s="119">
        <f>_xlfn.IFNA(IF(K94="",T94+(T94*J94),T94+(T94*(J94+K94)))*(1-'Materieel en Transport'!$K$40),0)</f>
        <v>0</v>
      </c>
      <c r="X94" s="119">
        <f>_xlfn.IFNA(IF(M94="",T94+(T94*L94),T94+(T94*(L94+M94)))*(1-'Materieel en Transport'!$L$40),0)</f>
        <v>0</v>
      </c>
      <c r="Y94" s="119">
        <f>_xlfn.IFNA(IF(O94="",T94+(T94*N94),T94+(T94*(N94+O94)))*(1-'Materieel en Transport'!$M$40),0)</f>
        <v>0</v>
      </c>
      <c r="Z94" s="119">
        <f>_xlfn.IFNA(IF(Q94="",T94+(T94*P94),T94+(T94*(P94+Q94)))*(1-'Materieel en Transport'!$N$40),0)</f>
        <v>0</v>
      </c>
      <c r="AA94" s="119">
        <f>_xlfn.IFNA(IF(S94="",T94+(T94*R94),T94+(T94*(R94+S94)))*(1-'Materieel en Transport'!$O$40),0)</f>
        <v>0</v>
      </c>
    </row>
    <row r="95" spans="1:27" x14ac:dyDescent="0.35">
      <c r="A95" s="125" t="s">
        <v>109</v>
      </c>
      <c r="B95" s="128" t="s">
        <v>113</v>
      </c>
      <c r="C95" s="128" t="s">
        <v>58</v>
      </c>
      <c r="D95" s="128" t="s">
        <v>59</v>
      </c>
      <c r="E95" s="131"/>
      <c r="F95" s="137">
        <f>_xlfn.IFNA(INDEX(TUSSENBEREKENINGEN!B:B, MATCH('Footprint incl maatregelen'!D95, TUSSENBEREKENINGEN!A:A, 0)),0)</f>
        <v>0</v>
      </c>
      <c r="G95" s="33">
        <f>_xlfn.IFNA(INDEX(TUSSENBEREKENINGEN!B:B, MATCH('Footprint incl maatregelen'!E95, TUSSENBEREKENINGEN!A:A, 0)),0)</f>
        <v>0</v>
      </c>
      <c r="H95" s="134">
        <f>_xlfn.IFNA(INDEX(TUSSENBEREKENINGEN!C:C, MATCH('Footprint incl maatregelen'!D95, TUSSENBEREKENINGEN!A:A, 0)),0)</f>
        <v>0</v>
      </c>
      <c r="I95" s="33">
        <f>_xlfn.IFNA(INDEX(TUSSENBEREKENINGEN!C:C, MATCH('Footprint incl maatregelen'!E95, TUSSENBEREKENINGEN!A:A, 0)),0)</f>
        <v>0</v>
      </c>
      <c r="J95" s="134">
        <f>_xlfn.IFNA(INDEX(TUSSENBEREKENINGEN!D:D, MATCH('Footprint incl maatregelen'!D95, TUSSENBEREKENINGEN!A:A, 0)),0)</f>
        <v>0</v>
      </c>
      <c r="K95" s="33">
        <f>_xlfn.IFNA(INDEX(TUSSENBEREKENINGEN!D:D, MATCH('Footprint incl maatregelen'!E95, TUSSENBEREKENINGEN!A:A, 0)),0)</f>
        <v>0</v>
      </c>
      <c r="L95" s="134">
        <f>_xlfn.IFNA(INDEX(TUSSENBEREKENINGEN!E:E, MATCH('Footprint incl maatregelen'!D95, TUSSENBEREKENINGEN!A:A, 0)),0)</f>
        <v>0</v>
      </c>
      <c r="M95" s="33">
        <f>_xlfn.IFNA(INDEX(TUSSENBEREKENINGEN!E:E, MATCH('Footprint incl maatregelen'!E95, TUSSENBEREKENINGEN!A:A, 0)),0)</f>
        <v>0</v>
      </c>
      <c r="N95" s="134">
        <f>_xlfn.IFNA(INDEX(TUSSENBEREKENINGEN!F:F, MATCH('Footprint incl maatregelen'!D95, TUSSENBEREKENINGEN!A:A, 0)),0)</f>
        <v>0</v>
      </c>
      <c r="O95" s="33">
        <f>_xlfn.IFNA(INDEX(TUSSENBEREKENINGEN!F:F, MATCH('Footprint incl maatregelen'!E95, TUSSENBEREKENINGEN!A:A, 0)),0)</f>
        <v>0</v>
      </c>
      <c r="P95" s="134">
        <f>_xlfn.IFNA(INDEX(TUSSENBEREKENINGEN!G:G, MATCH('Footprint incl maatregelen'!D95, TUSSENBEREKENINGEN!A:A, 0)),0)</f>
        <v>0</v>
      </c>
      <c r="Q95" s="33">
        <f>_xlfn.IFNA(INDEX(TUSSENBEREKENINGEN!G:G, MATCH('Footprint incl maatregelen'!E95, TUSSENBEREKENINGEN!A:A, 0)),0)</f>
        <v>0</v>
      </c>
      <c r="R95" s="134">
        <f>_xlfn.IFNA(INDEX(TUSSENBEREKENINGEN!H:H, MATCH('Footprint incl maatregelen'!D95, TUSSENBEREKENINGEN!A:A, 0)),0)</f>
        <v>0</v>
      </c>
      <c r="S95" s="33">
        <f>_xlfn.IFNA(INDEX(TUSSENBEREKENINGEN!H:H, MATCH('Footprint incl maatregelen'!E95, TUSSENBEREKENINGEN!A:A, 0)),0)</f>
        <v>0</v>
      </c>
      <c r="T95" s="120" cm="1">
        <f t="array" ref="T95">_xlfn.IFNA(INDEX('CO2 referentie footprint'!E:E, MATCH(1, (('CO2 referentie footprint'!A:A='Footprint incl maatregelen'!A95)*('CO2 referentie footprint'!C:C='Footprint incl maatregelen'!B95)*('CO2 referentie footprint'!D:D='Footprint incl maatregelen'!C95)), 0)),0)</f>
        <v>0</v>
      </c>
      <c r="U95" s="119">
        <f>_xlfn.IFNA(IF(G95 = "", T95 + (T95 * F95), T95 + (T95 * (F95 + G95)))*(1-'Materieel en Transport'!$I$40),0)</f>
        <v>0</v>
      </c>
      <c r="V95" s="119">
        <f>_xlfn.IFNA(IF(I95="", T95+(T95*H95), T95+(T95*(H95+I95)))*(1-'Materieel en Transport'!$J$40),0)</f>
        <v>0</v>
      </c>
      <c r="W95" s="119">
        <f>_xlfn.IFNA(IF(K95="",T95+(T95*J95),T95+(T95*(J95+K95)))*(1-'Materieel en Transport'!$K$40),0)</f>
        <v>0</v>
      </c>
      <c r="X95" s="119">
        <f>_xlfn.IFNA(IF(M95="",T95+(T95*L95),T95+(T95*(L95+M95)))*(1-'Materieel en Transport'!$L$40),0)</f>
        <v>0</v>
      </c>
      <c r="Y95" s="119">
        <f>_xlfn.IFNA(IF(O95="",T95+(T95*N95),T95+(T95*(N95+O95)))*(1-'Materieel en Transport'!$M$40),0)</f>
        <v>0</v>
      </c>
      <c r="Z95" s="119">
        <f>_xlfn.IFNA(IF(Q95="",T95+(T95*P95),T95+(T95*(P95+Q95)))*(1-'Materieel en Transport'!$N$40),0)</f>
        <v>0</v>
      </c>
      <c r="AA95" s="119">
        <f>_xlfn.IFNA(IF(S95="",T95+(T95*R95),T95+(T95*(R95+S95)))*(1-'Materieel en Transport'!$O$40),0)</f>
        <v>0</v>
      </c>
    </row>
    <row r="96" spans="1:27" x14ac:dyDescent="0.35">
      <c r="A96" s="125" t="s">
        <v>109</v>
      </c>
      <c r="B96" s="128" t="s">
        <v>114</v>
      </c>
      <c r="C96" s="128" t="s">
        <v>67</v>
      </c>
      <c r="D96" s="128" t="s">
        <v>28</v>
      </c>
      <c r="E96" s="131" t="s">
        <v>29</v>
      </c>
      <c r="F96" s="137">
        <f>_xlfn.IFNA(INDEX(TUSSENBEREKENINGEN!B:B, MATCH('Footprint incl maatregelen'!D96, TUSSENBEREKENINGEN!A:A, 0)),0)</f>
        <v>0</v>
      </c>
      <c r="G96" s="33">
        <f>_xlfn.IFNA(INDEX(TUSSENBEREKENINGEN!B:B, MATCH('Footprint incl maatregelen'!E96, TUSSENBEREKENINGEN!A:A, 0)),0)</f>
        <v>0</v>
      </c>
      <c r="H96" s="134">
        <f>_xlfn.IFNA(INDEX(TUSSENBEREKENINGEN!C:C, MATCH('Footprint incl maatregelen'!D96, TUSSENBEREKENINGEN!A:A, 0)),0)</f>
        <v>0</v>
      </c>
      <c r="I96" s="33">
        <f>_xlfn.IFNA(INDEX(TUSSENBEREKENINGEN!C:C, MATCH('Footprint incl maatregelen'!E96, TUSSENBEREKENINGEN!A:A, 0)),0)</f>
        <v>0</v>
      </c>
      <c r="J96" s="134">
        <f>_xlfn.IFNA(INDEX(TUSSENBEREKENINGEN!D:D, MATCH('Footprint incl maatregelen'!D96, TUSSENBEREKENINGEN!A:A, 0)),0)</f>
        <v>0</v>
      </c>
      <c r="K96" s="33">
        <f>_xlfn.IFNA(INDEX(TUSSENBEREKENINGEN!D:D, MATCH('Footprint incl maatregelen'!E96, TUSSENBEREKENINGEN!A:A, 0)),0)</f>
        <v>0</v>
      </c>
      <c r="L96" s="134">
        <f>_xlfn.IFNA(INDEX(TUSSENBEREKENINGEN!E:E, MATCH('Footprint incl maatregelen'!D96, TUSSENBEREKENINGEN!A:A, 0)),0)</f>
        <v>0</v>
      </c>
      <c r="M96" s="33">
        <f>_xlfn.IFNA(INDEX(TUSSENBEREKENINGEN!E:E, MATCH('Footprint incl maatregelen'!E96, TUSSENBEREKENINGEN!A:A, 0)),0)</f>
        <v>0</v>
      </c>
      <c r="N96" s="134">
        <f>_xlfn.IFNA(INDEX(TUSSENBEREKENINGEN!F:F, MATCH('Footprint incl maatregelen'!D96, TUSSENBEREKENINGEN!A:A, 0)),0)</f>
        <v>0</v>
      </c>
      <c r="O96" s="33">
        <f>_xlfn.IFNA(INDEX(TUSSENBEREKENINGEN!F:F, MATCH('Footprint incl maatregelen'!E96, TUSSENBEREKENINGEN!A:A, 0)),0)</f>
        <v>0</v>
      </c>
      <c r="P96" s="134">
        <f>_xlfn.IFNA(INDEX(TUSSENBEREKENINGEN!G:G, MATCH('Footprint incl maatregelen'!D96, TUSSENBEREKENINGEN!A:A, 0)),0)</f>
        <v>0</v>
      </c>
      <c r="Q96" s="33">
        <f>_xlfn.IFNA(INDEX(TUSSENBEREKENINGEN!G:G, MATCH('Footprint incl maatregelen'!E96, TUSSENBEREKENINGEN!A:A, 0)),0)</f>
        <v>0</v>
      </c>
      <c r="R96" s="134">
        <f>_xlfn.IFNA(INDEX(TUSSENBEREKENINGEN!H:H, MATCH('Footprint incl maatregelen'!D96, TUSSENBEREKENINGEN!A:A, 0)),0)</f>
        <v>0</v>
      </c>
      <c r="S96" s="33">
        <f>_xlfn.IFNA(INDEX(TUSSENBEREKENINGEN!H:H, MATCH('Footprint incl maatregelen'!E96, TUSSENBEREKENINGEN!A:A, 0)),0)</f>
        <v>0</v>
      </c>
      <c r="T96" s="120" cm="1">
        <f t="array" ref="T96">_xlfn.IFNA(INDEX('CO2 referentie footprint'!E:E, MATCH(1, (('CO2 referentie footprint'!A:A='Footprint incl maatregelen'!A96)*('CO2 referentie footprint'!C:C='Footprint incl maatregelen'!B96)*('CO2 referentie footprint'!D:D='Footprint incl maatregelen'!C96)), 0)),0)</f>
        <v>0</v>
      </c>
      <c r="U96" s="119">
        <f>_xlfn.IFNA(IF(G96 = "", T96 + (T96 * F96), T96 + (T96 * (F96 + G96)))*(1-'Materieel en Transport'!$I$40),0)</f>
        <v>0</v>
      </c>
      <c r="V96" s="119">
        <f>_xlfn.IFNA(IF(I96="", T96+(T96*H96), T96+(T96*(H96+I96)))*(1-'Materieel en Transport'!$J$40),0)</f>
        <v>0</v>
      </c>
      <c r="W96" s="119">
        <f>_xlfn.IFNA(IF(K96="",T96+(T96*J96),T96+(T96*(J96+K96)))*(1-'Materieel en Transport'!$K$40),0)</f>
        <v>0</v>
      </c>
      <c r="X96" s="119">
        <f>_xlfn.IFNA(IF(M96="",T96+(T96*L96),T96+(T96*(L96+M96)))*(1-'Materieel en Transport'!$L$40),0)</f>
        <v>0</v>
      </c>
      <c r="Y96" s="119">
        <f>_xlfn.IFNA(IF(O96="",T96+(T96*N96),T96+(T96*(N96+O96)))*(1-'Materieel en Transport'!$M$40),0)</f>
        <v>0</v>
      </c>
      <c r="Z96" s="119">
        <f>_xlfn.IFNA(IF(Q96="",T96+(T96*P96),T96+(T96*(P96+Q96)))*(1-'Materieel en Transport'!$N$40),0)</f>
        <v>0</v>
      </c>
      <c r="AA96" s="119">
        <f>_xlfn.IFNA(IF(S96="",T96+(T96*R96),T96+(T96*(R96+S96)))*(1-'Materieel en Transport'!$O$40),0)</f>
        <v>0</v>
      </c>
    </row>
    <row r="97" spans="1:27" x14ac:dyDescent="0.35">
      <c r="A97" s="125" t="s">
        <v>109</v>
      </c>
      <c r="B97" s="128" t="s">
        <v>114</v>
      </c>
      <c r="C97" s="128" t="s">
        <v>58</v>
      </c>
      <c r="D97" s="128" t="s">
        <v>59</v>
      </c>
      <c r="E97" s="131"/>
      <c r="F97" s="137">
        <f>_xlfn.IFNA(INDEX(TUSSENBEREKENINGEN!B:B, MATCH('Footprint incl maatregelen'!D97, TUSSENBEREKENINGEN!A:A, 0)),0)</f>
        <v>0</v>
      </c>
      <c r="G97" s="33">
        <f>_xlfn.IFNA(INDEX(TUSSENBEREKENINGEN!B:B, MATCH('Footprint incl maatregelen'!E97, TUSSENBEREKENINGEN!A:A, 0)),0)</f>
        <v>0</v>
      </c>
      <c r="H97" s="134">
        <f>_xlfn.IFNA(INDEX(TUSSENBEREKENINGEN!C:C, MATCH('Footprint incl maatregelen'!D97, TUSSENBEREKENINGEN!A:A, 0)),0)</f>
        <v>0</v>
      </c>
      <c r="I97" s="33">
        <f>_xlfn.IFNA(INDEX(TUSSENBEREKENINGEN!C:C, MATCH('Footprint incl maatregelen'!E97, TUSSENBEREKENINGEN!A:A, 0)),0)</f>
        <v>0</v>
      </c>
      <c r="J97" s="134">
        <f>_xlfn.IFNA(INDEX(TUSSENBEREKENINGEN!D:D, MATCH('Footprint incl maatregelen'!D97, TUSSENBEREKENINGEN!A:A, 0)),0)</f>
        <v>0</v>
      </c>
      <c r="K97" s="33">
        <f>_xlfn.IFNA(INDEX(TUSSENBEREKENINGEN!D:D, MATCH('Footprint incl maatregelen'!E97, TUSSENBEREKENINGEN!A:A, 0)),0)</f>
        <v>0</v>
      </c>
      <c r="L97" s="134">
        <f>_xlfn.IFNA(INDEX(TUSSENBEREKENINGEN!E:E, MATCH('Footprint incl maatregelen'!D97, TUSSENBEREKENINGEN!A:A, 0)),0)</f>
        <v>0</v>
      </c>
      <c r="M97" s="33">
        <f>_xlfn.IFNA(INDEX(TUSSENBEREKENINGEN!E:E, MATCH('Footprint incl maatregelen'!E97, TUSSENBEREKENINGEN!A:A, 0)),0)</f>
        <v>0</v>
      </c>
      <c r="N97" s="134">
        <f>_xlfn.IFNA(INDEX(TUSSENBEREKENINGEN!F:F, MATCH('Footprint incl maatregelen'!D97, TUSSENBEREKENINGEN!A:A, 0)),0)</f>
        <v>0</v>
      </c>
      <c r="O97" s="33">
        <f>_xlfn.IFNA(INDEX(TUSSENBEREKENINGEN!F:F, MATCH('Footprint incl maatregelen'!E97, TUSSENBEREKENINGEN!A:A, 0)),0)</f>
        <v>0</v>
      </c>
      <c r="P97" s="134">
        <f>_xlfn.IFNA(INDEX(TUSSENBEREKENINGEN!G:G, MATCH('Footprint incl maatregelen'!D97, TUSSENBEREKENINGEN!A:A, 0)),0)</f>
        <v>0</v>
      </c>
      <c r="Q97" s="33">
        <f>_xlfn.IFNA(INDEX(TUSSENBEREKENINGEN!G:G, MATCH('Footprint incl maatregelen'!E97, TUSSENBEREKENINGEN!A:A, 0)),0)</f>
        <v>0</v>
      </c>
      <c r="R97" s="134">
        <f>_xlfn.IFNA(INDEX(TUSSENBEREKENINGEN!H:H, MATCH('Footprint incl maatregelen'!D97, TUSSENBEREKENINGEN!A:A, 0)),0)</f>
        <v>0</v>
      </c>
      <c r="S97" s="33">
        <f>_xlfn.IFNA(INDEX(TUSSENBEREKENINGEN!H:H, MATCH('Footprint incl maatregelen'!E97, TUSSENBEREKENINGEN!A:A, 0)),0)</f>
        <v>0</v>
      </c>
      <c r="T97" s="120" cm="1">
        <f t="array" ref="T97">_xlfn.IFNA(INDEX('CO2 referentie footprint'!E:E, MATCH(1, (('CO2 referentie footprint'!A:A='Footprint incl maatregelen'!A97)*('CO2 referentie footprint'!C:C='Footprint incl maatregelen'!B97)*('CO2 referentie footprint'!D:D='Footprint incl maatregelen'!C97)), 0)),0)</f>
        <v>0</v>
      </c>
      <c r="U97" s="119">
        <f>_xlfn.IFNA(IF(G97 = "", T97 + (T97 * F97), T97 + (T97 * (F97 + G97)))*(1-'Materieel en Transport'!$I$40),0)</f>
        <v>0</v>
      </c>
      <c r="V97" s="119">
        <f>_xlfn.IFNA(IF(I97="", T97+(T97*H97), T97+(T97*(H97+I97)))*(1-'Materieel en Transport'!$J$40),0)</f>
        <v>0</v>
      </c>
      <c r="W97" s="119">
        <f>_xlfn.IFNA(IF(K97="",T97+(T97*J97),T97+(T97*(J97+K97)))*(1-'Materieel en Transport'!$K$40),0)</f>
        <v>0</v>
      </c>
      <c r="X97" s="119">
        <f>_xlfn.IFNA(IF(M97="",T97+(T97*L97),T97+(T97*(L97+M97)))*(1-'Materieel en Transport'!$L$40),0)</f>
        <v>0</v>
      </c>
      <c r="Y97" s="119">
        <f>_xlfn.IFNA(IF(O97="",T97+(T97*N97),T97+(T97*(N97+O97)))*(1-'Materieel en Transport'!$M$40),0)</f>
        <v>0</v>
      </c>
      <c r="Z97" s="119">
        <f>_xlfn.IFNA(IF(Q97="",T97+(T97*P97),T97+(T97*(P97+Q97)))*(1-'Materieel en Transport'!$N$40),0)</f>
        <v>0</v>
      </c>
      <c r="AA97" s="119">
        <f>_xlfn.IFNA(IF(S97="",T97+(T97*R97),T97+(T97*(R97+S97)))*(1-'Materieel en Transport'!$O$40),0)</f>
        <v>0</v>
      </c>
    </row>
    <row r="98" spans="1:27" x14ac:dyDescent="0.35">
      <c r="A98" s="125" t="s">
        <v>109</v>
      </c>
      <c r="B98" s="128" t="s">
        <v>115</v>
      </c>
      <c r="C98" s="128" t="s">
        <v>65</v>
      </c>
      <c r="D98" s="128" t="s">
        <v>39</v>
      </c>
      <c r="E98" s="131"/>
      <c r="F98" s="137">
        <f>_xlfn.IFNA(INDEX(TUSSENBEREKENINGEN!B:B, MATCH('Footprint incl maatregelen'!D98, TUSSENBEREKENINGEN!A:A, 0)),0)</f>
        <v>0</v>
      </c>
      <c r="G98" s="33">
        <f>_xlfn.IFNA(INDEX(TUSSENBEREKENINGEN!B:B, MATCH('Footprint incl maatregelen'!E98, TUSSENBEREKENINGEN!A:A, 0)),0)</f>
        <v>0</v>
      </c>
      <c r="H98" s="134">
        <f>_xlfn.IFNA(INDEX(TUSSENBEREKENINGEN!C:C, MATCH('Footprint incl maatregelen'!D98, TUSSENBEREKENINGEN!A:A, 0)),0)</f>
        <v>0</v>
      </c>
      <c r="I98" s="33">
        <f>_xlfn.IFNA(INDEX(TUSSENBEREKENINGEN!C:C, MATCH('Footprint incl maatregelen'!E98, TUSSENBEREKENINGEN!A:A, 0)),0)</f>
        <v>0</v>
      </c>
      <c r="J98" s="134">
        <f>_xlfn.IFNA(INDEX(TUSSENBEREKENINGEN!D:D, MATCH('Footprint incl maatregelen'!D98, TUSSENBEREKENINGEN!A:A, 0)),0)</f>
        <v>0</v>
      </c>
      <c r="K98" s="33">
        <f>_xlfn.IFNA(INDEX(TUSSENBEREKENINGEN!D:D, MATCH('Footprint incl maatregelen'!E98, TUSSENBEREKENINGEN!A:A, 0)),0)</f>
        <v>0</v>
      </c>
      <c r="L98" s="134">
        <f>_xlfn.IFNA(INDEX(TUSSENBEREKENINGEN!E:E, MATCH('Footprint incl maatregelen'!D98, TUSSENBEREKENINGEN!A:A, 0)),0)</f>
        <v>0</v>
      </c>
      <c r="M98" s="33">
        <f>_xlfn.IFNA(INDEX(TUSSENBEREKENINGEN!E:E, MATCH('Footprint incl maatregelen'!E98, TUSSENBEREKENINGEN!A:A, 0)),0)</f>
        <v>0</v>
      </c>
      <c r="N98" s="134">
        <f>_xlfn.IFNA(INDEX(TUSSENBEREKENINGEN!F:F, MATCH('Footprint incl maatregelen'!D98, TUSSENBEREKENINGEN!A:A, 0)),0)</f>
        <v>0</v>
      </c>
      <c r="O98" s="33">
        <f>_xlfn.IFNA(INDEX(TUSSENBEREKENINGEN!F:F, MATCH('Footprint incl maatregelen'!E98, TUSSENBEREKENINGEN!A:A, 0)),0)</f>
        <v>0</v>
      </c>
      <c r="P98" s="134">
        <f>_xlfn.IFNA(INDEX(TUSSENBEREKENINGEN!G:G, MATCH('Footprint incl maatregelen'!D98, TUSSENBEREKENINGEN!A:A, 0)),0)</f>
        <v>0</v>
      </c>
      <c r="Q98" s="33">
        <f>_xlfn.IFNA(INDEX(TUSSENBEREKENINGEN!G:G, MATCH('Footprint incl maatregelen'!E98, TUSSENBEREKENINGEN!A:A, 0)),0)</f>
        <v>0</v>
      </c>
      <c r="R98" s="134">
        <f>_xlfn.IFNA(INDEX(TUSSENBEREKENINGEN!H:H, MATCH('Footprint incl maatregelen'!D98, TUSSENBEREKENINGEN!A:A, 0)),0)</f>
        <v>0</v>
      </c>
      <c r="S98" s="33">
        <f>_xlfn.IFNA(INDEX(TUSSENBEREKENINGEN!H:H, MATCH('Footprint incl maatregelen'!E98, TUSSENBEREKENINGEN!A:A, 0)),0)</f>
        <v>0</v>
      </c>
      <c r="T98" s="120" cm="1">
        <f t="array" ref="T98">_xlfn.IFNA(INDEX('CO2 referentie footprint'!E:E, MATCH(1, (('CO2 referentie footprint'!A:A='Footprint incl maatregelen'!A98)*('CO2 referentie footprint'!C:C='Footprint incl maatregelen'!B98)*('CO2 referentie footprint'!D:D='Footprint incl maatregelen'!C98)), 0)),0)</f>
        <v>0</v>
      </c>
      <c r="U98" s="119">
        <f>_xlfn.IFNA(IF(G98 = "", T98 + (T98 * F98), T98 + (T98 * (F98 + G98)))*(1-'Materieel en Transport'!$I$40),0)</f>
        <v>0</v>
      </c>
      <c r="V98" s="119">
        <f>_xlfn.IFNA(IF(I98="", T98+(T98*H98), T98+(T98*(H98+I98)))*(1-'Materieel en Transport'!$J$40),0)</f>
        <v>0</v>
      </c>
      <c r="W98" s="119">
        <f>_xlfn.IFNA(IF(K98="",T98+(T98*J98),T98+(T98*(J98+K98)))*(1-'Materieel en Transport'!$K$40),0)</f>
        <v>0</v>
      </c>
      <c r="X98" s="119">
        <f>_xlfn.IFNA(IF(M98="",T98+(T98*L98),T98+(T98*(L98+M98)))*(1-'Materieel en Transport'!$L$40),0)</f>
        <v>0</v>
      </c>
      <c r="Y98" s="119">
        <f>_xlfn.IFNA(IF(O98="",T98+(T98*N98),T98+(T98*(N98+O98)))*(1-'Materieel en Transport'!$M$40),0)</f>
        <v>0</v>
      </c>
      <c r="Z98" s="119">
        <f>_xlfn.IFNA(IF(Q98="",T98+(T98*P98),T98+(T98*(P98+Q98)))*(1-'Materieel en Transport'!$N$40),0)</f>
        <v>0</v>
      </c>
      <c r="AA98" s="119">
        <f>_xlfn.IFNA(IF(S98="",T98+(T98*R98),T98+(T98*(R98+S98)))*(1-'Materieel en Transport'!$O$40),0)</f>
        <v>0</v>
      </c>
    </row>
    <row r="99" spans="1:27" x14ac:dyDescent="0.35">
      <c r="A99" s="125" t="s">
        <v>109</v>
      </c>
      <c r="B99" s="128" t="s">
        <v>116</v>
      </c>
      <c r="C99" s="128" t="s">
        <v>69</v>
      </c>
      <c r="D99" s="128" t="s">
        <v>31</v>
      </c>
      <c r="E99" s="131" t="s">
        <v>32</v>
      </c>
      <c r="F99" s="137">
        <f>_xlfn.IFNA(INDEX(TUSSENBEREKENINGEN!B:B, MATCH('Footprint incl maatregelen'!D99, TUSSENBEREKENINGEN!A:A, 0)),0)</f>
        <v>0</v>
      </c>
      <c r="G99" s="33">
        <f>_xlfn.IFNA(INDEX(TUSSENBEREKENINGEN!B:B, MATCH('Footprint incl maatregelen'!E99, TUSSENBEREKENINGEN!A:A, 0)),0)</f>
        <v>0</v>
      </c>
      <c r="H99" s="134">
        <f>_xlfn.IFNA(INDEX(TUSSENBEREKENINGEN!C:C, MATCH('Footprint incl maatregelen'!D99, TUSSENBEREKENINGEN!A:A, 0)),0)</f>
        <v>0</v>
      </c>
      <c r="I99" s="33">
        <f>_xlfn.IFNA(INDEX(TUSSENBEREKENINGEN!C:C, MATCH('Footprint incl maatregelen'!E99, TUSSENBEREKENINGEN!A:A, 0)),0)</f>
        <v>0</v>
      </c>
      <c r="J99" s="134">
        <f>_xlfn.IFNA(INDEX(TUSSENBEREKENINGEN!D:D, MATCH('Footprint incl maatregelen'!D99, TUSSENBEREKENINGEN!A:A, 0)),0)</f>
        <v>0</v>
      </c>
      <c r="K99" s="33">
        <f>_xlfn.IFNA(INDEX(TUSSENBEREKENINGEN!D:D, MATCH('Footprint incl maatregelen'!E99, TUSSENBEREKENINGEN!A:A, 0)),0)</f>
        <v>0</v>
      </c>
      <c r="L99" s="134">
        <f>_xlfn.IFNA(INDEX(TUSSENBEREKENINGEN!E:E, MATCH('Footprint incl maatregelen'!D99, TUSSENBEREKENINGEN!A:A, 0)),0)</f>
        <v>0</v>
      </c>
      <c r="M99" s="33">
        <f>_xlfn.IFNA(INDEX(TUSSENBEREKENINGEN!E:E, MATCH('Footprint incl maatregelen'!E99, TUSSENBEREKENINGEN!A:A, 0)),0)</f>
        <v>0</v>
      </c>
      <c r="N99" s="134">
        <f>_xlfn.IFNA(INDEX(TUSSENBEREKENINGEN!F:F, MATCH('Footprint incl maatregelen'!D99, TUSSENBEREKENINGEN!A:A, 0)),0)</f>
        <v>0</v>
      </c>
      <c r="O99" s="33">
        <f>_xlfn.IFNA(INDEX(TUSSENBEREKENINGEN!F:F, MATCH('Footprint incl maatregelen'!E99, TUSSENBEREKENINGEN!A:A, 0)),0)</f>
        <v>0</v>
      </c>
      <c r="P99" s="134">
        <f>_xlfn.IFNA(INDEX(TUSSENBEREKENINGEN!G:G, MATCH('Footprint incl maatregelen'!D99, TUSSENBEREKENINGEN!A:A, 0)),0)</f>
        <v>0</v>
      </c>
      <c r="Q99" s="33">
        <f>_xlfn.IFNA(INDEX(TUSSENBEREKENINGEN!G:G, MATCH('Footprint incl maatregelen'!E99, TUSSENBEREKENINGEN!A:A, 0)),0)</f>
        <v>0</v>
      </c>
      <c r="R99" s="134">
        <f>_xlfn.IFNA(INDEX(TUSSENBEREKENINGEN!H:H, MATCH('Footprint incl maatregelen'!D99, TUSSENBEREKENINGEN!A:A, 0)),0)</f>
        <v>0</v>
      </c>
      <c r="S99" s="33">
        <f>_xlfn.IFNA(INDEX(TUSSENBEREKENINGEN!H:H, MATCH('Footprint incl maatregelen'!E99, TUSSENBEREKENINGEN!A:A, 0)),0)</f>
        <v>0</v>
      </c>
      <c r="T99" s="120" cm="1">
        <f t="array" ref="T99">_xlfn.IFNA(INDEX('CO2 referentie footprint'!E:E, MATCH(1, (('CO2 referentie footprint'!A:A='Footprint incl maatregelen'!A99)*('CO2 referentie footprint'!C:C='Footprint incl maatregelen'!B99)*('CO2 referentie footprint'!D:D='Footprint incl maatregelen'!C99)), 0)),0)</f>
        <v>0</v>
      </c>
      <c r="U99" s="119">
        <f>_xlfn.IFNA(IF(G99 = "", T99 + (T99 * F99), T99 + (T99 * (F99 + G99)))*(1-'Materieel en Transport'!$I$40),0)</f>
        <v>0</v>
      </c>
      <c r="V99" s="119">
        <f>_xlfn.IFNA(IF(I99="", T99+(T99*H99), T99+(T99*(H99+I99)))*(1-'Materieel en Transport'!$J$40),0)</f>
        <v>0</v>
      </c>
      <c r="W99" s="119">
        <f>_xlfn.IFNA(IF(K99="",T99+(T99*J99),T99+(T99*(J99+K99)))*(1-'Materieel en Transport'!$K$40),0)</f>
        <v>0</v>
      </c>
      <c r="X99" s="119">
        <f>_xlfn.IFNA(IF(M99="",T99+(T99*L99),T99+(T99*(L99+M99)))*(1-'Materieel en Transport'!$L$40),0)</f>
        <v>0</v>
      </c>
      <c r="Y99" s="119">
        <f>_xlfn.IFNA(IF(O99="",T99+(T99*N99),T99+(T99*(N99+O99)))*(1-'Materieel en Transport'!$M$40),0)</f>
        <v>0</v>
      </c>
      <c r="Z99" s="119">
        <f>_xlfn.IFNA(IF(Q99="",T99+(T99*P99),T99+(T99*(P99+Q99)))*(1-'Materieel en Transport'!$N$40),0)</f>
        <v>0</v>
      </c>
      <c r="AA99" s="119">
        <f>_xlfn.IFNA(IF(S99="",T99+(T99*R99),T99+(T99*(R99+S99)))*(1-'Materieel en Transport'!$O$40),0)</f>
        <v>0</v>
      </c>
    </row>
    <row r="100" spans="1:27" x14ac:dyDescent="0.35">
      <c r="A100" s="125" t="s">
        <v>109</v>
      </c>
      <c r="B100" s="128" t="s">
        <v>116</v>
      </c>
      <c r="C100" s="128" t="s">
        <v>58</v>
      </c>
      <c r="D100" s="128" t="s">
        <v>59</v>
      </c>
      <c r="E100" s="131"/>
      <c r="F100" s="137">
        <f>_xlfn.IFNA(INDEX(TUSSENBEREKENINGEN!B:B, MATCH('Footprint incl maatregelen'!D100, TUSSENBEREKENINGEN!A:A, 0)),0)</f>
        <v>0</v>
      </c>
      <c r="G100" s="33">
        <f>_xlfn.IFNA(INDEX(TUSSENBEREKENINGEN!B:B, MATCH('Footprint incl maatregelen'!E100, TUSSENBEREKENINGEN!A:A, 0)),0)</f>
        <v>0</v>
      </c>
      <c r="H100" s="134">
        <f>_xlfn.IFNA(INDEX(TUSSENBEREKENINGEN!C:C, MATCH('Footprint incl maatregelen'!D100, TUSSENBEREKENINGEN!A:A, 0)),0)</f>
        <v>0</v>
      </c>
      <c r="I100" s="33">
        <f>_xlfn.IFNA(INDEX(TUSSENBEREKENINGEN!C:C, MATCH('Footprint incl maatregelen'!E100, TUSSENBEREKENINGEN!A:A, 0)),0)</f>
        <v>0</v>
      </c>
      <c r="J100" s="134">
        <f>_xlfn.IFNA(INDEX(TUSSENBEREKENINGEN!D:D, MATCH('Footprint incl maatregelen'!D100, TUSSENBEREKENINGEN!A:A, 0)),0)</f>
        <v>0</v>
      </c>
      <c r="K100" s="33">
        <f>_xlfn.IFNA(INDEX(TUSSENBEREKENINGEN!D:D, MATCH('Footprint incl maatregelen'!E100, TUSSENBEREKENINGEN!A:A, 0)),0)</f>
        <v>0</v>
      </c>
      <c r="L100" s="134">
        <f>_xlfn.IFNA(INDEX(TUSSENBEREKENINGEN!E:E, MATCH('Footprint incl maatregelen'!D100, TUSSENBEREKENINGEN!A:A, 0)),0)</f>
        <v>0</v>
      </c>
      <c r="M100" s="33">
        <f>_xlfn.IFNA(INDEX(TUSSENBEREKENINGEN!E:E, MATCH('Footprint incl maatregelen'!E100, TUSSENBEREKENINGEN!A:A, 0)),0)</f>
        <v>0</v>
      </c>
      <c r="N100" s="134">
        <f>_xlfn.IFNA(INDEX(TUSSENBEREKENINGEN!F:F, MATCH('Footprint incl maatregelen'!D100, TUSSENBEREKENINGEN!A:A, 0)),0)</f>
        <v>0</v>
      </c>
      <c r="O100" s="33">
        <f>_xlfn.IFNA(INDEX(TUSSENBEREKENINGEN!F:F, MATCH('Footprint incl maatregelen'!E100, TUSSENBEREKENINGEN!A:A, 0)),0)</f>
        <v>0</v>
      </c>
      <c r="P100" s="134">
        <f>_xlfn.IFNA(INDEX(TUSSENBEREKENINGEN!G:G, MATCH('Footprint incl maatregelen'!D100, TUSSENBEREKENINGEN!A:A, 0)),0)</f>
        <v>0</v>
      </c>
      <c r="Q100" s="33">
        <f>_xlfn.IFNA(INDEX(TUSSENBEREKENINGEN!G:G, MATCH('Footprint incl maatregelen'!E100, TUSSENBEREKENINGEN!A:A, 0)),0)</f>
        <v>0</v>
      </c>
      <c r="R100" s="134">
        <f>_xlfn.IFNA(INDEX(TUSSENBEREKENINGEN!H:H, MATCH('Footprint incl maatregelen'!D100, TUSSENBEREKENINGEN!A:A, 0)),0)</f>
        <v>0</v>
      </c>
      <c r="S100" s="33">
        <f>_xlfn.IFNA(INDEX(TUSSENBEREKENINGEN!H:H, MATCH('Footprint incl maatregelen'!E100, TUSSENBEREKENINGEN!A:A, 0)),0)</f>
        <v>0</v>
      </c>
      <c r="T100" s="120" cm="1">
        <f t="array" ref="T100">_xlfn.IFNA(INDEX('CO2 referentie footprint'!E:E, MATCH(1, (('CO2 referentie footprint'!A:A='Footprint incl maatregelen'!A100)*('CO2 referentie footprint'!C:C='Footprint incl maatregelen'!B100)*('CO2 referentie footprint'!D:D='Footprint incl maatregelen'!C100)), 0)),0)</f>
        <v>0</v>
      </c>
      <c r="U100" s="119">
        <f>_xlfn.IFNA(IF(G100 = "", T100 + (T100 * F100), T100 + (T100 * (F100 + G100)))*(1-'Materieel en Transport'!$I$40),0)</f>
        <v>0</v>
      </c>
      <c r="V100" s="119">
        <f>_xlfn.IFNA(IF(I100="", T100+(T100*H100), T100+(T100*(H100+I100)))*(1-'Materieel en Transport'!$J$40),0)</f>
        <v>0</v>
      </c>
      <c r="W100" s="119">
        <f>_xlfn.IFNA(IF(K100="",T100+(T100*J100),T100+(T100*(J100+K100)))*(1-'Materieel en Transport'!$K$40),0)</f>
        <v>0</v>
      </c>
      <c r="X100" s="119">
        <f>_xlfn.IFNA(IF(M100="",T100+(T100*L100),T100+(T100*(L100+M100)))*(1-'Materieel en Transport'!$L$40),0)</f>
        <v>0</v>
      </c>
      <c r="Y100" s="119">
        <f>_xlfn.IFNA(IF(O100="",T100+(T100*N100),T100+(T100*(N100+O100)))*(1-'Materieel en Transport'!$M$40),0)</f>
        <v>0</v>
      </c>
      <c r="Z100" s="119">
        <f>_xlfn.IFNA(IF(Q100="",T100+(T100*P100),T100+(T100*(P100+Q100)))*(1-'Materieel en Transport'!$N$40),0)</f>
        <v>0</v>
      </c>
      <c r="AA100" s="119">
        <f>_xlfn.IFNA(IF(S100="",T100+(T100*R100),T100+(T100*(R100+S100)))*(1-'Materieel en Transport'!$O$40),0)</f>
        <v>0</v>
      </c>
    </row>
    <row r="101" spans="1:27" x14ac:dyDescent="0.35">
      <c r="A101" s="125" t="s">
        <v>109</v>
      </c>
      <c r="B101" s="128" t="s">
        <v>117</v>
      </c>
      <c r="C101" s="128" t="s">
        <v>84</v>
      </c>
      <c r="D101" s="128" t="s">
        <v>59</v>
      </c>
      <c r="E101" s="131"/>
      <c r="F101" s="137">
        <f>_xlfn.IFNA(INDEX(TUSSENBEREKENINGEN!B:B, MATCH('Footprint incl maatregelen'!D101, TUSSENBEREKENINGEN!A:A, 0)),0)</f>
        <v>0</v>
      </c>
      <c r="G101" s="33">
        <f>_xlfn.IFNA(INDEX(TUSSENBEREKENINGEN!B:B, MATCH('Footprint incl maatregelen'!E101, TUSSENBEREKENINGEN!A:A, 0)),0)</f>
        <v>0</v>
      </c>
      <c r="H101" s="134">
        <f>_xlfn.IFNA(INDEX(TUSSENBEREKENINGEN!C:C, MATCH('Footprint incl maatregelen'!D101, TUSSENBEREKENINGEN!A:A, 0)),0)</f>
        <v>0</v>
      </c>
      <c r="I101" s="33">
        <f>_xlfn.IFNA(INDEX(TUSSENBEREKENINGEN!C:C, MATCH('Footprint incl maatregelen'!E101, TUSSENBEREKENINGEN!A:A, 0)),0)</f>
        <v>0</v>
      </c>
      <c r="J101" s="134">
        <f>_xlfn.IFNA(INDEX(TUSSENBEREKENINGEN!D:D, MATCH('Footprint incl maatregelen'!D101, TUSSENBEREKENINGEN!A:A, 0)),0)</f>
        <v>0</v>
      </c>
      <c r="K101" s="33">
        <f>_xlfn.IFNA(INDEX(TUSSENBEREKENINGEN!D:D, MATCH('Footprint incl maatregelen'!E101, TUSSENBEREKENINGEN!A:A, 0)),0)</f>
        <v>0</v>
      </c>
      <c r="L101" s="134">
        <f>_xlfn.IFNA(INDEX(TUSSENBEREKENINGEN!E:E, MATCH('Footprint incl maatregelen'!D101, TUSSENBEREKENINGEN!A:A, 0)),0)</f>
        <v>0</v>
      </c>
      <c r="M101" s="33">
        <f>_xlfn.IFNA(INDEX(TUSSENBEREKENINGEN!E:E, MATCH('Footprint incl maatregelen'!E101, TUSSENBEREKENINGEN!A:A, 0)),0)</f>
        <v>0</v>
      </c>
      <c r="N101" s="134">
        <f>_xlfn.IFNA(INDEX(TUSSENBEREKENINGEN!F:F, MATCH('Footprint incl maatregelen'!D101, TUSSENBEREKENINGEN!A:A, 0)),0)</f>
        <v>0</v>
      </c>
      <c r="O101" s="33">
        <f>_xlfn.IFNA(INDEX(TUSSENBEREKENINGEN!F:F, MATCH('Footprint incl maatregelen'!E101, TUSSENBEREKENINGEN!A:A, 0)),0)</f>
        <v>0</v>
      </c>
      <c r="P101" s="134">
        <f>_xlfn.IFNA(INDEX(TUSSENBEREKENINGEN!G:G, MATCH('Footprint incl maatregelen'!D101, TUSSENBEREKENINGEN!A:A, 0)),0)</f>
        <v>0</v>
      </c>
      <c r="Q101" s="33">
        <f>_xlfn.IFNA(INDEX(TUSSENBEREKENINGEN!G:G, MATCH('Footprint incl maatregelen'!E101, TUSSENBEREKENINGEN!A:A, 0)),0)</f>
        <v>0</v>
      </c>
      <c r="R101" s="134">
        <f>_xlfn.IFNA(INDEX(TUSSENBEREKENINGEN!H:H, MATCH('Footprint incl maatregelen'!D101, TUSSENBEREKENINGEN!A:A, 0)),0)</f>
        <v>0</v>
      </c>
      <c r="S101" s="33">
        <f>_xlfn.IFNA(INDEX(TUSSENBEREKENINGEN!H:H, MATCH('Footprint incl maatregelen'!E101, TUSSENBEREKENINGEN!A:A, 0)),0)</f>
        <v>0</v>
      </c>
      <c r="T101" s="120" cm="1">
        <f t="array" ref="T101">_xlfn.IFNA(INDEX('CO2 referentie footprint'!E:E, MATCH(1, (('CO2 referentie footprint'!A:A='Footprint incl maatregelen'!A101)*('CO2 referentie footprint'!C:C='Footprint incl maatregelen'!B101)*('CO2 referentie footprint'!D:D='Footprint incl maatregelen'!C101)), 0)),0)</f>
        <v>0</v>
      </c>
      <c r="U101" s="119">
        <f>_xlfn.IFNA(IF(G101 = "", T101 + (T101 * F101), T101 + (T101 * (F101 + G101)))*(1-'Materieel en Transport'!$I$40),0)</f>
        <v>0</v>
      </c>
      <c r="V101" s="119">
        <f>_xlfn.IFNA(IF(I101="", T101+(T101*H101), T101+(T101*(H101+I101)))*(1-'Materieel en Transport'!$J$40),0)</f>
        <v>0</v>
      </c>
      <c r="W101" s="119">
        <f>_xlfn.IFNA(IF(K101="",T101+(T101*J101),T101+(T101*(J101+K101)))*(1-'Materieel en Transport'!$K$40),0)</f>
        <v>0</v>
      </c>
      <c r="X101" s="119">
        <f>_xlfn.IFNA(IF(M101="",T101+(T101*L101),T101+(T101*(L101+M101)))*(1-'Materieel en Transport'!$L$40),0)</f>
        <v>0</v>
      </c>
      <c r="Y101" s="119">
        <f>_xlfn.IFNA(IF(O101="",T101+(T101*N101),T101+(T101*(N101+O101)))*(1-'Materieel en Transport'!$M$40),0)</f>
        <v>0</v>
      </c>
      <c r="Z101" s="119">
        <f>_xlfn.IFNA(IF(Q101="",T101+(T101*P101),T101+(T101*(P101+Q101)))*(1-'Materieel en Transport'!$N$40),0)</f>
        <v>0</v>
      </c>
      <c r="AA101" s="119">
        <f>_xlfn.IFNA(IF(S101="",T101+(T101*R101),T101+(T101*(R101+S101)))*(1-'Materieel en Transport'!$O$40),0)</f>
        <v>0</v>
      </c>
    </row>
    <row r="102" spans="1:27" x14ac:dyDescent="0.35">
      <c r="A102" s="125" t="s">
        <v>109</v>
      </c>
      <c r="B102" s="128" t="s">
        <v>118</v>
      </c>
      <c r="C102" s="128" t="s">
        <v>82</v>
      </c>
      <c r="D102" s="128" t="s">
        <v>59</v>
      </c>
      <c r="E102" s="131"/>
      <c r="F102" s="137">
        <f>_xlfn.IFNA(INDEX(TUSSENBEREKENINGEN!B:B, MATCH('Footprint incl maatregelen'!D102, TUSSENBEREKENINGEN!A:A, 0)),0)</f>
        <v>0</v>
      </c>
      <c r="G102" s="33">
        <f>_xlfn.IFNA(INDEX(TUSSENBEREKENINGEN!B:B, MATCH('Footprint incl maatregelen'!E102, TUSSENBEREKENINGEN!A:A, 0)),0)</f>
        <v>0</v>
      </c>
      <c r="H102" s="134">
        <f>_xlfn.IFNA(INDEX(TUSSENBEREKENINGEN!C:C, MATCH('Footprint incl maatregelen'!D102, TUSSENBEREKENINGEN!A:A, 0)),0)</f>
        <v>0</v>
      </c>
      <c r="I102" s="33">
        <f>_xlfn.IFNA(INDEX(TUSSENBEREKENINGEN!C:C, MATCH('Footprint incl maatregelen'!E102, TUSSENBEREKENINGEN!A:A, 0)),0)</f>
        <v>0</v>
      </c>
      <c r="J102" s="134">
        <f>_xlfn.IFNA(INDEX(TUSSENBEREKENINGEN!D:D, MATCH('Footprint incl maatregelen'!D102, TUSSENBEREKENINGEN!A:A, 0)),0)</f>
        <v>0</v>
      </c>
      <c r="K102" s="33">
        <f>_xlfn.IFNA(INDEX(TUSSENBEREKENINGEN!D:D, MATCH('Footprint incl maatregelen'!E102, TUSSENBEREKENINGEN!A:A, 0)),0)</f>
        <v>0</v>
      </c>
      <c r="L102" s="134">
        <f>_xlfn.IFNA(INDEX(TUSSENBEREKENINGEN!E:E, MATCH('Footprint incl maatregelen'!D102, TUSSENBEREKENINGEN!A:A, 0)),0)</f>
        <v>0</v>
      </c>
      <c r="M102" s="33">
        <f>_xlfn.IFNA(INDEX(TUSSENBEREKENINGEN!E:E, MATCH('Footprint incl maatregelen'!E102, TUSSENBEREKENINGEN!A:A, 0)),0)</f>
        <v>0</v>
      </c>
      <c r="N102" s="134">
        <f>_xlfn.IFNA(INDEX(TUSSENBEREKENINGEN!F:F, MATCH('Footprint incl maatregelen'!D102, TUSSENBEREKENINGEN!A:A, 0)),0)</f>
        <v>0</v>
      </c>
      <c r="O102" s="33">
        <f>_xlfn.IFNA(INDEX(TUSSENBEREKENINGEN!F:F, MATCH('Footprint incl maatregelen'!E102, TUSSENBEREKENINGEN!A:A, 0)),0)</f>
        <v>0</v>
      </c>
      <c r="P102" s="134">
        <f>_xlfn.IFNA(INDEX(TUSSENBEREKENINGEN!G:G, MATCH('Footprint incl maatregelen'!D102, TUSSENBEREKENINGEN!A:A, 0)),0)</f>
        <v>0</v>
      </c>
      <c r="Q102" s="33">
        <f>_xlfn.IFNA(INDEX(TUSSENBEREKENINGEN!G:G, MATCH('Footprint incl maatregelen'!E102, TUSSENBEREKENINGEN!A:A, 0)),0)</f>
        <v>0</v>
      </c>
      <c r="R102" s="134">
        <f>_xlfn.IFNA(INDEX(TUSSENBEREKENINGEN!H:H, MATCH('Footprint incl maatregelen'!D102, TUSSENBEREKENINGEN!A:A, 0)),0)</f>
        <v>0</v>
      </c>
      <c r="S102" s="33">
        <f>_xlfn.IFNA(INDEX(TUSSENBEREKENINGEN!H:H, MATCH('Footprint incl maatregelen'!E102, TUSSENBEREKENINGEN!A:A, 0)),0)</f>
        <v>0</v>
      </c>
      <c r="T102" s="120" cm="1">
        <f t="array" ref="T102">_xlfn.IFNA(INDEX('CO2 referentie footprint'!E:E, MATCH(1, (('CO2 referentie footprint'!A:A='Footprint incl maatregelen'!A102)*('CO2 referentie footprint'!C:C='Footprint incl maatregelen'!B102)*('CO2 referentie footprint'!D:D='Footprint incl maatregelen'!C102)), 0)),0)</f>
        <v>0</v>
      </c>
      <c r="U102" s="119">
        <f>_xlfn.IFNA(IF(G102 = "", T102 + (T102 * F102), T102 + (T102 * (F102 + G102)))*(1-'Materieel en Transport'!$I$40),0)</f>
        <v>0</v>
      </c>
      <c r="V102" s="119">
        <f>_xlfn.IFNA(IF(I102="", T102+(T102*H102), T102+(T102*(H102+I102)))*(1-'Materieel en Transport'!$J$40),0)</f>
        <v>0</v>
      </c>
      <c r="W102" s="119">
        <f>_xlfn.IFNA(IF(K102="",T102+(T102*J102),T102+(T102*(J102+K102)))*(1-'Materieel en Transport'!$K$40),0)</f>
        <v>0</v>
      </c>
      <c r="X102" s="119">
        <f>_xlfn.IFNA(IF(M102="",T102+(T102*L102),T102+(T102*(L102+M102)))*(1-'Materieel en Transport'!$L$40),0)</f>
        <v>0</v>
      </c>
      <c r="Y102" s="119">
        <f>_xlfn.IFNA(IF(O102="",T102+(T102*N102),T102+(T102*(N102+O102)))*(1-'Materieel en Transport'!$M$40),0)</f>
        <v>0</v>
      </c>
      <c r="Z102" s="119">
        <f>_xlfn.IFNA(IF(Q102="",T102+(T102*P102),T102+(T102*(P102+Q102)))*(1-'Materieel en Transport'!$N$40),0)</f>
        <v>0</v>
      </c>
      <c r="AA102" s="119">
        <f>_xlfn.IFNA(IF(S102="",T102+(T102*R102),T102+(T102*(R102+S102)))*(1-'Materieel en Transport'!$O$40),0)</f>
        <v>0</v>
      </c>
    </row>
    <row r="103" spans="1:27" x14ac:dyDescent="0.35">
      <c r="A103" s="125" t="s">
        <v>119</v>
      </c>
      <c r="B103" s="128" t="s">
        <v>120</v>
      </c>
      <c r="C103" s="128" t="s">
        <v>67</v>
      </c>
      <c r="D103" s="128" t="s">
        <v>28</v>
      </c>
      <c r="E103" s="131" t="s">
        <v>29</v>
      </c>
      <c r="F103" s="137">
        <f>_xlfn.IFNA(INDEX(TUSSENBEREKENINGEN!B:B, MATCH('Footprint incl maatregelen'!D103, TUSSENBEREKENINGEN!A:A, 0)),0)</f>
        <v>0</v>
      </c>
      <c r="G103" s="33">
        <f>_xlfn.IFNA(INDEX(TUSSENBEREKENINGEN!B:B, MATCH('Footprint incl maatregelen'!E103, TUSSENBEREKENINGEN!A:A, 0)),0)</f>
        <v>0</v>
      </c>
      <c r="H103" s="134">
        <f>_xlfn.IFNA(INDEX(TUSSENBEREKENINGEN!C:C, MATCH('Footprint incl maatregelen'!D103, TUSSENBEREKENINGEN!A:A, 0)),0)</f>
        <v>0</v>
      </c>
      <c r="I103" s="33">
        <f>_xlfn.IFNA(INDEX(TUSSENBEREKENINGEN!C:C, MATCH('Footprint incl maatregelen'!E103, TUSSENBEREKENINGEN!A:A, 0)),0)</f>
        <v>0</v>
      </c>
      <c r="J103" s="134">
        <f>_xlfn.IFNA(INDEX(TUSSENBEREKENINGEN!D:D, MATCH('Footprint incl maatregelen'!D103, TUSSENBEREKENINGEN!A:A, 0)),0)</f>
        <v>0</v>
      </c>
      <c r="K103" s="33">
        <f>_xlfn.IFNA(INDEX(TUSSENBEREKENINGEN!D:D, MATCH('Footprint incl maatregelen'!E103, TUSSENBEREKENINGEN!A:A, 0)),0)</f>
        <v>0</v>
      </c>
      <c r="L103" s="134">
        <f>_xlfn.IFNA(INDEX(TUSSENBEREKENINGEN!E:E, MATCH('Footprint incl maatregelen'!D103, TUSSENBEREKENINGEN!A:A, 0)),0)</f>
        <v>0</v>
      </c>
      <c r="M103" s="33">
        <f>_xlfn.IFNA(INDEX(TUSSENBEREKENINGEN!E:E, MATCH('Footprint incl maatregelen'!E103, TUSSENBEREKENINGEN!A:A, 0)),0)</f>
        <v>0</v>
      </c>
      <c r="N103" s="134">
        <f>_xlfn.IFNA(INDEX(TUSSENBEREKENINGEN!F:F, MATCH('Footprint incl maatregelen'!D103, TUSSENBEREKENINGEN!A:A, 0)),0)</f>
        <v>0</v>
      </c>
      <c r="O103" s="33">
        <f>_xlfn.IFNA(INDEX(TUSSENBEREKENINGEN!F:F, MATCH('Footprint incl maatregelen'!E103, TUSSENBEREKENINGEN!A:A, 0)),0)</f>
        <v>0</v>
      </c>
      <c r="P103" s="134">
        <f>_xlfn.IFNA(INDEX(TUSSENBEREKENINGEN!G:G, MATCH('Footprint incl maatregelen'!D103, TUSSENBEREKENINGEN!A:A, 0)),0)</f>
        <v>0</v>
      </c>
      <c r="Q103" s="33">
        <f>_xlfn.IFNA(INDEX(TUSSENBEREKENINGEN!G:G, MATCH('Footprint incl maatregelen'!E103, TUSSENBEREKENINGEN!A:A, 0)),0)</f>
        <v>0</v>
      </c>
      <c r="R103" s="134">
        <f>_xlfn.IFNA(INDEX(TUSSENBEREKENINGEN!H:H, MATCH('Footprint incl maatregelen'!D103, TUSSENBEREKENINGEN!A:A, 0)),0)</f>
        <v>0</v>
      </c>
      <c r="S103" s="33">
        <f>_xlfn.IFNA(INDEX(TUSSENBEREKENINGEN!H:H, MATCH('Footprint incl maatregelen'!E103, TUSSENBEREKENINGEN!A:A, 0)),0)</f>
        <v>0</v>
      </c>
      <c r="T103" s="120" cm="1">
        <f t="array" ref="T103">_xlfn.IFNA(INDEX('CO2 referentie footprint'!E:E, MATCH(1, (('CO2 referentie footprint'!A:A='Footprint incl maatregelen'!A103)*('CO2 referentie footprint'!C:C='Footprint incl maatregelen'!B103)*('CO2 referentie footprint'!D:D='Footprint incl maatregelen'!C103)), 0)),0)</f>
        <v>0</v>
      </c>
      <c r="U103" s="119">
        <f>_xlfn.IFNA(IF(G103 = "", T103 + (T103 * F103), T103 + (T103 * (F103 + G103)))*(1-'Materieel en Transport'!$I$40),0)</f>
        <v>0</v>
      </c>
      <c r="V103" s="119">
        <f>_xlfn.IFNA(IF(I103="", T103+(T103*H103), T103+(T103*(H103+I103)))*(1-'Materieel en Transport'!$J$40),0)</f>
        <v>0</v>
      </c>
      <c r="W103" s="119">
        <f>_xlfn.IFNA(IF(K103="",T103+(T103*J103),T103+(T103*(J103+K103)))*(1-'Materieel en Transport'!$K$40),0)</f>
        <v>0</v>
      </c>
      <c r="X103" s="119">
        <f>_xlfn.IFNA(IF(M103="",T103+(T103*L103),T103+(T103*(L103+M103)))*(1-'Materieel en Transport'!$L$40),0)</f>
        <v>0</v>
      </c>
      <c r="Y103" s="119">
        <f>_xlfn.IFNA(IF(O103="",T103+(T103*N103),T103+(T103*(N103+O103)))*(1-'Materieel en Transport'!$M$40),0)</f>
        <v>0</v>
      </c>
      <c r="Z103" s="119">
        <f>_xlfn.IFNA(IF(Q103="",T103+(T103*P103),T103+(T103*(P103+Q103)))*(1-'Materieel en Transport'!$N$40),0)</f>
        <v>0</v>
      </c>
      <c r="AA103" s="119">
        <f>_xlfn.IFNA(IF(S103="",T103+(T103*R103),T103+(T103*(R103+S103)))*(1-'Materieel en Transport'!$O$40),0)</f>
        <v>0</v>
      </c>
    </row>
    <row r="104" spans="1:27" x14ac:dyDescent="0.35">
      <c r="A104" s="125" t="s">
        <v>119</v>
      </c>
      <c r="B104" s="128" t="s">
        <v>120</v>
      </c>
      <c r="C104" s="128" t="s">
        <v>58</v>
      </c>
      <c r="D104" s="128" t="s">
        <v>59</v>
      </c>
      <c r="E104" s="131"/>
      <c r="F104" s="137">
        <f>_xlfn.IFNA(INDEX(TUSSENBEREKENINGEN!B:B, MATCH('Footprint incl maatregelen'!D104, TUSSENBEREKENINGEN!A:A, 0)),0)</f>
        <v>0</v>
      </c>
      <c r="G104" s="33">
        <f>_xlfn.IFNA(INDEX(TUSSENBEREKENINGEN!B:B, MATCH('Footprint incl maatregelen'!E104, TUSSENBEREKENINGEN!A:A, 0)),0)</f>
        <v>0</v>
      </c>
      <c r="H104" s="134">
        <f>_xlfn.IFNA(INDEX(TUSSENBEREKENINGEN!C:C, MATCH('Footprint incl maatregelen'!D104, TUSSENBEREKENINGEN!A:A, 0)),0)</f>
        <v>0</v>
      </c>
      <c r="I104" s="33">
        <f>_xlfn.IFNA(INDEX(TUSSENBEREKENINGEN!C:C, MATCH('Footprint incl maatregelen'!E104, TUSSENBEREKENINGEN!A:A, 0)),0)</f>
        <v>0</v>
      </c>
      <c r="J104" s="134">
        <f>_xlfn.IFNA(INDEX(TUSSENBEREKENINGEN!D:D, MATCH('Footprint incl maatregelen'!D104, TUSSENBEREKENINGEN!A:A, 0)),0)</f>
        <v>0</v>
      </c>
      <c r="K104" s="33">
        <f>_xlfn.IFNA(INDEX(TUSSENBEREKENINGEN!D:D, MATCH('Footprint incl maatregelen'!E104, TUSSENBEREKENINGEN!A:A, 0)),0)</f>
        <v>0</v>
      </c>
      <c r="L104" s="134">
        <f>_xlfn.IFNA(INDEX(TUSSENBEREKENINGEN!E:E, MATCH('Footprint incl maatregelen'!D104, TUSSENBEREKENINGEN!A:A, 0)),0)</f>
        <v>0</v>
      </c>
      <c r="M104" s="33">
        <f>_xlfn.IFNA(INDEX(TUSSENBEREKENINGEN!E:E, MATCH('Footprint incl maatregelen'!E104, TUSSENBEREKENINGEN!A:A, 0)),0)</f>
        <v>0</v>
      </c>
      <c r="N104" s="134">
        <f>_xlfn.IFNA(INDEX(TUSSENBEREKENINGEN!F:F, MATCH('Footprint incl maatregelen'!D104, TUSSENBEREKENINGEN!A:A, 0)),0)</f>
        <v>0</v>
      </c>
      <c r="O104" s="33">
        <f>_xlfn.IFNA(INDEX(TUSSENBEREKENINGEN!F:F, MATCH('Footprint incl maatregelen'!E104, TUSSENBEREKENINGEN!A:A, 0)),0)</f>
        <v>0</v>
      </c>
      <c r="P104" s="134">
        <f>_xlfn.IFNA(INDEX(TUSSENBEREKENINGEN!G:G, MATCH('Footprint incl maatregelen'!D104, TUSSENBEREKENINGEN!A:A, 0)),0)</f>
        <v>0</v>
      </c>
      <c r="Q104" s="33">
        <f>_xlfn.IFNA(INDEX(TUSSENBEREKENINGEN!G:G, MATCH('Footprint incl maatregelen'!E104, TUSSENBEREKENINGEN!A:A, 0)),0)</f>
        <v>0</v>
      </c>
      <c r="R104" s="134">
        <f>_xlfn.IFNA(INDEX(TUSSENBEREKENINGEN!H:H, MATCH('Footprint incl maatregelen'!D104, TUSSENBEREKENINGEN!A:A, 0)),0)</f>
        <v>0</v>
      </c>
      <c r="S104" s="33">
        <f>_xlfn.IFNA(INDEX(TUSSENBEREKENINGEN!H:H, MATCH('Footprint incl maatregelen'!E104, TUSSENBEREKENINGEN!A:A, 0)),0)</f>
        <v>0</v>
      </c>
      <c r="T104" s="120" cm="1">
        <f t="array" ref="T104">_xlfn.IFNA(INDEX('CO2 referentie footprint'!E:E, MATCH(1, (('CO2 referentie footprint'!A:A='Footprint incl maatregelen'!A104)*('CO2 referentie footprint'!C:C='Footprint incl maatregelen'!B104)*('CO2 referentie footprint'!D:D='Footprint incl maatregelen'!C104)), 0)),0)</f>
        <v>0</v>
      </c>
      <c r="U104" s="119">
        <f>_xlfn.IFNA(IF(G104 = "", T104 + (T104 * F104), T104 + (T104 * (F104 + G104)))*(1-'Materieel en Transport'!$I$40),0)</f>
        <v>0</v>
      </c>
      <c r="V104" s="119">
        <f>_xlfn.IFNA(IF(I104="", T104+(T104*H104), T104+(T104*(H104+I104)))*(1-'Materieel en Transport'!$J$40),0)</f>
        <v>0</v>
      </c>
      <c r="W104" s="119">
        <f>_xlfn.IFNA(IF(K104="",T104+(T104*J104),T104+(T104*(J104+K104)))*(1-'Materieel en Transport'!$K$40),0)</f>
        <v>0</v>
      </c>
      <c r="X104" s="119">
        <f>_xlfn.IFNA(IF(M104="",T104+(T104*L104),T104+(T104*(L104+M104)))*(1-'Materieel en Transport'!$L$40),0)</f>
        <v>0</v>
      </c>
      <c r="Y104" s="119">
        <f>_xlfn.IFNA(IF(O104="",T104+(T104*N104),T104+(T104*(N104+O104)))*(1-'Materieel en Transport'!$M$40),0)</f>
        <v>0</v>
      </c>
      <c r="Z104" s="119">
        <f>_xlfn.IFNA(IF(Q104="",T104+(T104*P104),T104+(T104*(P104+Q104)))*(1-'Materieel en Transport'!$N$40),0)</f>
        <v>0</v>
      </c>
      <c r="AA104" s="119">
        <f>_xlfn.IFNA(IF(S104="",T104+(T104*R104),T104+(T104*(R104+S104)))*(1-'Materieel en Transport'!$O$40),0)</f>
        <v>0</v>
      </c>
    </row>
    <row r="105" spans="1:27" x14ac:dyDescent="0.35">
      <c r="A105" s="125" t="s">
        <v>119</v>
      </c>
      <c r="B105" s="128" t="s">
        <v>121</v>
      </c>
      <c r="C105" s="128" t="s">
        <v>69</v>
      </c>
      <c r="D105" s="128" t="s">
        <v>31</v>
      </c>
      <c r="E105" s="131" t="s">
        <v>32</v>
      </c>
      <c r="F105" s="137">
        <f>_xlfn.IFNA(INDEX(TUSSENBEREKENINGEN!B:B, MATCH('Footprint incl maatregelen'!D105, TUSSENBEREKENINGEN!A:A, 0)),0)</f>
        <v>0</v>
      </c>
      <c r="G105" s="33">
        <f>_xlfn.IFNA(INDEX(TUSSENBEREKENINGEN!B:B, MATCH('Footprint incl maatregelen'!E105, TUSSENBEREKENINGEN!A:A, 0)),0)</f>
        <v>0</v>
      </c>
      <c r="H105" s="134">
        <f>_xlfn.IFNA(INDEX(TUSSENBEREKENINGEN!C:C, MATCH('Footprint incl maatregelen'!D105, TUSSENBEREKENINGEN!A:A, 0)),0)</f>
        <v>0</v>
      </c>
      <c r="I105" s="33">
        <f>_xlfn.IFNA(INDEX(TUSSENBEREKENINGEN!C:C, MATCH('Footprint incl maatregelen'!E105, TUSSENBEREKENINGEN!A:A, 0)),0)</f>
        <v>0</v>
      </c>
      <c r="J105" s="134">
        <f>_xlfn.IFNA(INDEX(TUSSENBEREKENINGEN!D:D, MATCH('Footprint incl maatregelen'!D105, TUSSENBEREKENINGEN!A:A, 0)),0)</f>
        <v>0</v>
      </c>
      <c r="K105" s="33">
        <f>_xlfn.IFNA(INDEX(TUSSENBEREKENINGEN!D:D, MATCH('Footprint incl maatregelen'!E105, TUSSENBEREKENINGEN!A:A, 0)),0)</f>
        <v>0</v>
      </c>
      <c r="L105" s="134">
        <f>_xlfn.IFNA(INDEX(TUSSENBEREKENINGEN!E:E, MATCH('Footprint incl maatregelen'!D105, TUSSENBEREKENINGEN!A:A, 0)),0)</f>
        <v>0</v>
      </c>
      <c r="M105" s="33">
        <f>_xlfn.IFNA(INDEX(TUSSENBEREKENINGEN!E:E, MATCH('Footprint incl maatregelen'!E105, TUSSENBEREKENINGEN!A:A, 0)),0)</f>
        <v>0</v>
      </c>
      <c r="N105" s="134">
        <f>_xlfn.IFNA(INDEX(TUSSENBEREKENINGEN!F:F, MATCH('Footprint incl maatregelen'!D105, TUSSENBEREKENINGEN!A:A, 0)),0)</f>
        <v>0</v>
      </c>
      <c r="O105" s="33">
        <f>_xlfn.IFNA(INDEX(TUSSENBEREKENINGEN!F:F, MATCH('Footprint incl maatregelen'!E105, TUSSENBEREKENINGEN!A:A, 0)),0)</f>
        <v>0</v>
      </c>
      <c r="P105" s="134">
        <f>_xlfn.IFNA(INDEX(TUSSENBEREKENINGEN!G:G, MATCH('Footprint incl maatregelen'!D105, TUSSENBEREKENINGEN!A:A, 0)),0)</f>
        <v>0</v>
      </c>
      <c r="Q105" s="33">
        <f>_xlfn.IFNA(INDEX(TUSSENBEREKENINGEN!G:G, MATCH('Footprint incl maatregelen'!E105, TUSSENBEREKENINGEN!A:A, 0)),0)</f>
        <v>0</v>
      </c>
      <c r="R105" s="134">
        <f>_xlfn.IFNA(INDEX(TUSSENBEREKENINGEN!H:H, MATCH('Footprint incl maatregelen'!D105, TUSSENBEREKENINGEN!A:A, 0)),0)</f>
        <v>0</v>
      </c>
      <c r="S105" s="33">
        <f>_xlfn.IFNA(INDEX(TUSSENBEREKENINGEN!H:H, MATCH('Footprint incl maatregelen'!E105, TUSSENBEREKENINGEN!A:A, 0)),0)</f>
        <v>0</v>
      </c>
      <c r="T105" s="120" cm="1">
        <f t="array" ref="T105">_xlfn.IFNA(INDEX('CO2 referentie footprint'!E:E, MATCH(1, (('CO2 referentie footprint'!A:A='Footprint incl maatregelen'!A105)*('CO2 referentie footprint'!C:C='Footprint incl maatregelen'!B105)*('CO2 referentie footprint'!D:D='Footprint incl maatregelen'!C105)), 0)),0)</f>
        <v>0</v>
      </c>
      <c r="U105" s="119">
        <f>_xlfn.IFNA(IF(G105 = "", T105 + (T105 * F105), T105 + (T105 * (F105 + G105)))*(1-'Materieel en Transport'!$I$40),0)</f>
        <v>0</v>
      </c>
      <c r="V105" s="119">
        <f>_xlfn.IFNA(IF(I105="", T105+(T105*H105), T105+(T105*(H105+I105)))*(1-'Materieel en Transport'!$J$40),0)</f>
        <v>0</v>
      </c>
      <c r="W105" s="119">
        <f>_xlfn.IFNA(IF(K105="",T105+(T105*J105),T105+(T105*(J105+K105)))*(1-'Materieel en Transport'!$K$40),0)</f>
        <v>0</v>
      </c>
      <c r="X105" s="119">
        <f>_xlfn.IFNA(IF(M105="",T105+(T105*L105),T105+(T105*(L105+M105)))*(1-'Materieel en Transport'!$L$40),0)</f>
        <v>0</v>
      </c>
      <c r="Y105" s="119">
        <f>_xlfn.IFNA(IF(O105="",T105+(T105*N105),T105+(T105*(N105+O105)))*(1-'Materieel en Transport'!$M$40),0)</f>
        <v>0</v>
      </c>
      <c r="Z105" s="119">
        <f>_xlfn.IFNA(IF(Q105="",T105+(T105*P105),T105+(T105*(P105+Q105)))*(1-'Materieel en Transport'!$N$40),0)</f>
        <v>0</v>
      </c>
      <c r="AA105" s="119">
        <f>_xlfn.IFNA(IF(S105="",T105+(T105*R105),T105+(T105*(R105+S105)))*(1-'Materieel en Transport'!$O$40),0)</f>
        <v>0</v>
      </c>
    </row>
    <row r="106" spans="1:27" x14ac:dyDescent="0.35">
      <c r="A106" s="125" t="s">
        <v>119</v>
      </c>
      <c r="B106" s="128" t="s">
        <v>121</v>
      </c>
      <c r="C106" s="128" t="s">
        <v>58</v>
      </c>
      <c r="D106" s="128" t="s">
        <v>59</v>
      </c>
      <c r="E106" s="131"/>
      <c r="F106" s="137">
        <f>_xlfn.IFNA(INDEX(TUSSENBEREKENINGEN!B:B, MATCH('Footprint incl maatregelen'!D106, TUSSENBEREKENINGEN!A:A, 0)),0)</f>
        <v>0</v>
      </c>
      <c r="G106" s="33">
        <f>_xlfn.IFNA(INDEX(TUSSENBEREKENINGEN!B:B, MATCH('Footprint incl maatregelen'!E106, TUSSENBEREKENINGEN!A:A, 0)),0)</f>
        <v>0</v>
      </c>
      <c r="H106" s="134">
        <f>_xlfn.IFNA(INDEX(TUSSENBEREKENINGEN!C:C, MATCH('Footprint incl maatregelen'!D106, TUSSENBEREKENINGEN!A:A, 0)),0)</f>
        <v>0</v>
      </c>
      <c r="I106" s="33">
        <f>_xlfn.IFNA(INDEX(TUSSENBEREKENINGEN!C:C, MATCH('Footprint incl maatregelen'!E106, TUSSENBEREKENINGEN!A:A, 0)),0)</f>
        <v>0</v>
      </c>
      <c r="J106" s="134">
        <f>_xlfn.IFNA(INDEX(TUSSENBEREKENINGEN!D:D, MATCH('Footprint incl maatregelen'!D106, TUSSENBEREKENINGEN!A:A, 0)),0)</f>
        <v>0</v>
      </c>
      <c r="K106" s="33">
        <f>_xlfn.IFNA(INDEX(TUSSENBEREKENINGEN!D:D, MATCH('Footprint incl maatregelen'!E106, TUSSENBEREKENINGEN!A:A, 0)),0)</f>
        <v>0</v>
      </c>
      <c r="L106" s="134">
        <f>_xlfn.IFNA(INDEX(TUSSENBEREKENINGEN!E:E, MATCH('Footprint incl maatregelen'!D106, TUSSENBEREKENINGEN!A:A, 0)),0)</f>
        <v>0</v>
      </c>
      <c r="M106" s="33">
        <f>_xlfn.IFNA(INDEX(TUSSENBEREKENINGEN!E:E, MATCH('Footprint incl maatregelen'!E106, TUSSENBEREKENINGEN!A:A, 0)),0)</f>
        <v>0</v>
      </c>
      <c r="N106" s="134">
        <f>_xlfn.IFNA(INDEX(TUSSENBEREKENINGEN!F:F, MATCH('Footprint incl maatregelen'!D106, TUSSENBEREKENINGEN!A:A, 0)),0)</f>
        <v>0</v>
      </c>
      <c r="O106" s="33">
        <f>_xlfn.IFNA(INDEX(TUSSENBEREKENINGEN!F:F, MATCH('Footprint incl maatregelen'!E106, TUSSENBEREKENINGEN!A:A, 0)),0)</f>
        <v>0</v>
      </c>
      <c r="P106" s="134">
        <f>_xlfn.IFNA(INDEX(TUSSENBEREKENINGEN!G:G, MATCH('Footprint incl maatregelen'!D106, TUSSENBEREKENINGEN!A:A, 0)),0)</f>
        <v>0</v>
      </c>
      <c r="Q106" s="33">
        <f>_xlfn.IFNA(INDEX(TUSSENBEREKENINGEN!G:G, MATCH('Footprint incl maatregelen'!E106, TUSSENBEREKENINGEN!A:A, 0)),0)</f>
        <v>0</v>
      </c>
      <c r="R106" s="134">
        <f>_xlfn.IFNA(INDEX(TUSSENBEREKENINGEN!H:H, MATCH('Footprint incl maatregelen'!D106, TUSSENBEREKENINGEN!A:A, 0)),0)</f>
        <v>0</v>
      </c>
      <c r="S106" s="33">
        <f>_xlfn.IFNA(INDEX(TUSSENBEREKENINGEN!H:H, MATCH('Footprint incl maatregelen'!E106, TUSSENBEREKENINGEN!A:A, 0)),0)</f>
        <v>0</v>
      </c>
      <c r="T106" s="120" cm="1">
        <f t="array" ref="T106">_xlfn.IFNA(INDEX('CO2 referentie footprint'!E:E, MATCH(1, (('CO2 referentie footprint'!A:A='Footprint incl maatregelen'!A106)*('CO2 referentie footprint'!C:C='Footprint incl maatregelen'!B106)*('CO2 referentie footprint'!D:D='Footprint incl maatregelen'!C106)), 0)),0)</f>
        <v>0</v>
      </c>
      <c r="U106" s="119">
        <f>_xlfn.IFNA(IF(G106 = "", T106 + (T106 * F106), T106 + (T106 * (F106 + G106)))*(1-'Materieel en Transport'!$I$40),0)</f>
        <v>0</v>
      </c>
      <c r="V106" s="119">
        <f>_xlfn.IFNA(IF(I106="", T106+(T106*H106), T106+(T106*(H106+I106)))*(1-'Materieel en Transport'!$J$40),0)</f>
        <v>0</v>
      </c>
      <c r="W106" s="119">
        <f>_xlfn.IFNA(IF(K106="",T106+(T106*J106),T106+(T106*(J106+K106)))*(1-'Materieel en Transport'!$K$40),0)</f>
        <v>0</v>
      </c>
      <c r="X106" s="119">
        <f>_xlfn.IFNA(IF(M106="",T106+(T106*L106),T106+(T106*(L106+M106)))*(1-'Materieel en Transport'!$L$40),0)</f>
        <v>0</v>
      </c>
      <c r="Y106" s="119">
        <f>_xlfn.IFNA(IF(O106="",T106+(T106*N106),T106+(T106*(N106+O106)))*(1-'Materieel en Transport'!$M$40),0)</f>
        <v>0</v>
      </c>
      <c r="Z106" s="119">
        <f>_xlfn.IFNA(IF(Q106="",T106+(T106*P106),T106+(T106*(P106+Q106)))*(1-'Materieel en Transport'!$N$40),0)</f>
        <v>0</v>
      </c>
      <c r="AA106" s="119">
        <f>_xlfn.IFNA(IF(S106="",T106+(T106*R106),T106+(T106*(R106+S106)))*(1-'Materieel en Transport'!$O$40),0)</f>
        <v>0</v>
      </c>
    </row>
    <row r="107" spans="1:27" x14ac:dyDescent="0.35">
      <c r="A107" s="125" t="s">
        <v>119</v>
      </c>
      <c r="B107" s="128" t="s">
        <v>122</v>
      </c>
      <c r="C107" s="128" t="s">
        <v>73</v>
      </c>
      <c r="D107" s="128" t="s">
        <v>25</v>
      </c>
      <c r="E107" s="131" t="s">
        <v>26</v>
      </c>
      <c r="F107" s="137">
        <f>_xlfn.IFNA(INDEX(TUSSENBEREKENINGEN!B:B, MATCH('Footprint incl maatregelen'!D107, TUSSENBEREKENINGEN!A:A, 0)),0)</f>
        <v>0</v>
      </c>
      <c r="G107" s="33">
        <f>_xlfn.IFNA(INDEX(TUSSENBEREKENINGEN!B:B, MATCH('Footprint incl maatregelen'!E107, TUSSENBEREKENINGEN!A:A, 0)),0)</f>
        <v>0</v>
      </c>
      <c r="H107" s="134">
        <f>_xlfn.IFNA(INDEX(TUSSENBEREKENINGEN!C:C, MATCH('Footprint incl maatregelen'!D107, TUSSENBEREKENINGEN!A:A, 0)),0)</f>
        <v>0</v>
      </c>
      <c r="I107" s="33">
        <f>_xlfn.IFNA(INDEX(TUSSENBEREKENINGEN!C:C, MATCH('Footprint incl maatregelen'!E107, TUSSENBEREKENINGEN!A:A, 0)),0)</f>
        <v>0</v>
      </c>
      <c r="J107" s="134">
        <f>_xlfn.IFNA(INDEX(TUSSENBEREKENINGEN!D:D, MATCH('Footprint incl maatregelen'!D107, TUSSENBEREKENINGEN!A:A, 0)),0)</f>
        <v>0</v>
      </c>
      <c r="K107" s="33">
        <f>_xlfn.IFNA(INDEX(TUSSENBEREKENINGEN!D:D, MATCH('Footprint incl maatregelen'!E107, TUSSENBEREKENINGEN!A:A, 0)),0)</f>
        <v>0</v>
      </c>
      <c r="L107" s="134">
        <f>_xlfn.IFNA(INDEX(TUSSENBEREKENINGEN!E:E, MATCH('Footprint incl maatregelen'!D107, TUSSENBEREKENINGEN!A:A, 0)),0)</f>
        <v>0</v>
      </c>
      <c r="M107" s="33">
        <f>_xlfn.IFNA(INDEX(TUSSENBEREKENINGEN!E:E, MATCH('Footprint incl maatregelen'!E107, TUSSENBEREKENINGEN!A:A, 0)),0)</f>
        <v>0</v>
      </c>
      <c r="N107" s="134">
        <f>_xlfn.IFNA(INDEX(TUSSENBEREKENINGEN!F:F, MATCH('Footprint incl maatregelen'!D107, TUSSENBEREKENINGEN!A:A, 0)),0)</f>
        <v>0</v>
      </c>
      <c r="O107" s="33">
        <f>_xlfn.IFNA(INDEX(TUSSENBEREKENINGEN!F:F, MATCH('Footprint incl maatregelen'!E107, TUSSENBEREKENINGEN!A:A, 0)),0)</f>
        <v>0</v>
      </c>
      <c r="P107" s="134">
        <f>_xlfn.IFNA(INDEX(TUSSENBEREKENINGEN!G:G, MATCH('Footprint incl maatregelen'!D107, TUSSENBEREKENINGEN!A:A, 0)),0)</f>
        <v>0</v>
      </c>
      <c r="Q107" s="33">
        <f>_xlfn.IFNA(INDEX(TUSSENBEREKENINGEN!G:G, MATCH('Footprint incl maatregelen'!E107, TUSSENBEREKENINGEN!A:A, 0)),0)</f>
        <v>0</v>
      </c>
      <c r="R107" s="134">
        <f>_xlfn.IFNA(INDEX(TUSSENBEREKENINGEN!H:H, MATCH('Footprint incl maatregelen'!D107, TUSSENBEREKENINGEN!A:A, 0)),0)</f>
        <v>0</v>
      </c>
      <c r="S107" s="33">
        <f>_xlfn.IFNA(INDEX(TUSSENBEREKENINGEN!H:H, MATCH('Footprint incl maatregelen'!E107, TUSSENBEREKENINGEN!A:A, 0)),0)</f>
        <v>0</v>
      </c>
      <c r="T107" s="120" cm="1">
        <f t="array" ref="T107">_xlfn.IFNA(INDEX('CO2 referentie footprint'!E:E, MATCH(1, (('CO2 referentie footprint'!A:A='Footprint incl maatregelen'!A107)*('CO2 referentie footprint'!C:C='Footprint incl maatregelen'!B107)*('CO2 referentie footprint'!D:D='Footprint incl maatregelen'!C107)), 0)),0)</f>
        <v>0</v>
      </c>
      <c r="U107" s="119">
        <f>_xlfn.IFNA(IF(G107 = "", T107 + (T107 * F107), T107 + (T107 * (F107 + G107)))*(1-'Materieel en Transport'!$I$40),0)</f>
        <v>0</v>
      </c>
      <c r="V107" s="119">
        <f>_xlfn.IFNA(IF(I107="", T107+(T107*H107), T107+(T107*(H107+I107)))*(1-'Materieel en Transport'!$J$40),0)</f>
        <v>0</v>
      </c>
      <c r="W107" s="119">
        <f>_xlfn.IFNA(IF(K107="",T107+(T107*J107),T107+(T107*(J107+K107)))*(1-'Materieel en Transport'!$K$40),0)</f>
        <v>0</v>
      </c>
      <c r="X107" s="119">
        <f>_xlfn.IFNA(IF(M107="",T107+(T107*L107),T107+(T107*(L107+M107)))*(1-'Materieel en Transport'!$L$40),0)</f>
        <v>0</v>
      </c>
      <c r="Y107" s="119">
        <f>_xlfn.IFNA(IF(O107="",T107+(T107*N107),T107+(T107*(N107+O107)))*(1-'Materieel en Transport'!$M$40),0)</f>
        <v>0</v>
      </c>
      <c r="Z107" s="119">
        <f>_xlfn.IFNA(IF(Q107="",T107+(T107*P107),T107+(T107*(P107+Q107)))*(1-'Materieel en Transport'!$N$40),0)</f>
        <v>0</v>
      </c>
      <c r="AA107" s="119">
        <f>_xlfn.IFNA(IF(S107="",T107+(T107*R107),T107+(T107*(R107+S107)))*(1-'Materieel en Transport'!$O$40),0)</f>
        <v>0</v>
      </c>
    </row>
    <row r="108" spans="1:27" x14ac:dyDescent="0.35">
      <c r="A108" s="125" t="s">
        <v>119</v>
      </c>
      <c r="B108" s="128" t="s">
        <v>122</v>
      </c>
      <c r="C108" s="128" t="s">
        <v>58</v>
      </c>
      <c r="D108" s="128" t="s">
        <v>59</v>
      </c>
      <c r="E108" s="131"/>
      <c r="F108" s="137">
        <f>_xlfn.IFNA(INDEX(TUSSENBEREKENINGEN!B:B, MATCH('Footprint incl maatregelen'!D108, TUSSENBEREKENINGEN!A:A, 0)),0)</f>
        <v>0</v>
      </c>
      <c r="G108" s="33">
        <f>_xlfn.IFNA(INDEX(TUSSENBEREKENINGEN!B:B, MATCH('Footprint incl maatregelen'!E108, TUSSENBEREKENINGEN!A:A, 0)),0)</f>
        <v>0</v>
      </c>
      <c r="H108" s="134">
        <f>_xlfn.IFNA(INDEX(TUSSENBEREKENINGEN!C:C, MATCH('Footprint incl maatregelen'!D108, TUSSENBEREKENINGEN!A:A, 0)),0)</f>
        <v>0</v>
      </c>
      <c r="I108" s="33">
        <f>_xlfn.IFNA(INDEX(TUSSENBEREKENINGEN!C:C, MATCH('Footprint incl maatregelen'!E108, TUSSENBEREKENINGEN!A:A, 0)),0)</f>
        <v>0</v>
      </c>
      <c r="J108" s="134">
        <f>_xlfn.IFNA(INDEX(TUSSENBEREKENINGEN!D:D, MATCH('Footprint incl maatregelen'!D108, TUSSENBEREKENINGEN!A:A, 0)),0)</f>
        <v>0</v>
      </c>
      <c r="K108" s="33">
        <f>_xlfn.IFNA(INDEX(TUSSENBEREKENINGEN!D:D, MATCH('Footprint incl maatregelen'!E108, TUSSENBEREKENINGEN!A:A, 0)),0)</f>
        <v>0</v>
      </c>
      <c r="L108" s="134">
        <f>_xlfn.IFNA(INDEX(TUSSENBEREKENINGEN!E:E, MATCH('Footprint incl maatregelen'!D108, TUSSENBEREKENINGEN!A:A, 0)),0)</f>
        <v>0</v>
      </c>
      <c r="M108" s="33">
        <f>_xlfn.IFNA(INDEX(TUSSENBEREKENINGEN!E:E, MATCH('Footprint incl maatregelen'!E108, TUSSENBEREKENINGEN!A:A, 0)),0)</f>
        <v>0</v>
      </c>
      <c r="N108" s="134">
        <f>_xlfn.IFNA(INDEX(TUSSENBEREKENINGEN!F:F, MATCH('Footprint incl maatregelen'!D108, TUSSENBEREKENINGEN!A:A, 0)),0)</f>
        <v>0</v>
      </c>
      <c r="O108" s="33">
        <f>_xlfn.IFNA(INDEX(TUSSENBEREKENINGEN!F:F, MATCH('Footprint incl maatregelen'!E108, TUSSENBEREKENINGEN!A:A, 0)),0)</f>
        <v>0</v>
      </c>
      <c r="P108" s="134">
        <f>_xlfn.IFNA(INDEX(TUSSENBEREKENINGEN!G:G, MATCH('Footprint incl maatregelen'!D108, TUSSENBEREKENINGEN!A:A, 0)),0)</f>
        <v>0</v>
      </c>
      <c r="Q108" s="33">
        <f>_xlfn.IFNA(INDEX(TUSSENBEREKENINGEN!G:G, MATCH('Footprint incl maatregelen'!E108, TUSSENBEREKENINGEN!A:A, 0)),0)</f>
        <v>0</v>
      </c>
      <c r="R108" s="134">
        <f>_xlfn.IFNA(INDEX(TUSSENBEREKENINGEN!H:H, MATCH('Footprint incl maatregelen'!D108, TUSSENBEREKENINGEN!A:A, 0)),0)</f>
        <v>0</v>
      </c>
      <c r="S108" s="33">
        <f>_xlfn.IFNA(INDEX(TUSSENBEREKENINGEN!H:H, MATCH('Footprint incl maatregelen'!E108, TUSSENBEREKENINGEN!A:A, 0)),0)</f>
        <v>0</v>
      </c>
      <c r="T108" s="120" cm="1">
        <f t="array" ref="T108">_xlfn.IFNA(INDEX('CO2 referentie footprint'!E:E, MATCH(1, (('CO2 referentie footprint'!A:A='Footprint incl maatregelen'!A108)*('CO2 referentie footprint'!C:C='Footprint incl maatregelen'!B108)*('CO2 referentie footprint'!D:D='Footprint incl maatregelen'!C108)), 0)),0)</f>
        <v>0</v>
      </c>
      <c r="U108" s="119">
        <f>_xlfn.IFNA(IF(G108 = "", T108 + (T108 * F108), T108 + (T108 * (F108 + G108)))*(1-'Materieel en Transport'!$I$40),0)</f>
        <v>0</v>
      </c>
      <c r="V108" s="119">
        <f>_xlfn.IFNA(IF(I108="", T108+(T108*H108), T108+(T108*(H108+I108)))*(1-'Materieel en Transport'!$J$40),0)</f>
        <v>0</v>
      </c>
      <c r="W108" s="119">
        <f>_xlfn.IFNA(IF(K108="",T108+(T108*J108),T108+(T108*(J108+K108)))*(1-'Materieel en Transport'!$K$40),0)</f>
        <v>0</v>
      </c>
      <c r="X108" s="119">
        <f>_xlfn.IFNA(IF(M108="",T108+(T108*L108),T108+(T108*(L108+M108)))*(1-'Materieel en Transport'!$L$40),0)</f>
        <v>0</v>
      </c>
      <c r="Y108" s="119">
        <f>_xlfn.IFNA(IF(O108="",T108+(T108*N108),T108+(T108*(N108+O108)))*(1-'Materieel en Transport'!$M$40),0)</f>
        <v>0</v>
      </c>
      <c r="Z108" s="119">
        <f>_xlfn.IFNA(IF(Q108="",T108+(T108*P108),T108+(T108*(P108+Q108)))*(1-'Materieel en Transport'!$N$40),0)</f>
        <v>0</v>
      </c>
      <c r="AA108" s="119">
        <f>_xlfn.IFNA(IF(S108="",T108+(T108*R108),T108+(T108*(R108+S108)))*(1-'Materieel en Transport'!$O$40),0)</f>
        <v>0</v>
      </c>
    </row>
    <row r="109" spans="1:27" x14ac:dyDescent="0.35">
      <c r="A109" s="125" t="s">
        <v>119</v>
      </c>
      <c r="B109" s="128" t="s">
        <v>123</v>
      </c>
      <c r="C109" s="128" t="s">
        <v>75</v>
      </c>
      <c r="D109" s="128" t="s">
        <v>76</v>
      </c>
      <c r="E109" s="131"/>
      <c r="F109" s="137">
        <f>_xlfn.IFNA(INDEX(TUSSENBEREKENINGEN!B:B, MATCH('Footprint incl maatregelen'!D109, TUSSENBEREKENINGEN!A:A, 0)),0)</f>
        <v>0</v>
      </c>
      <c r="G109" s="33">
        <f>_xlfn.IFNA(INDEX(TUSSENBEREKENINGEN!B:B, MATCH('Footprint incl maatregelen'!E109, TUSSENBEREKENINGEN!A:A, 0)),0)</f>
        <v>0</v>
      </c>
      <c r="H109" s="134">
        <f>_xlfn.IFNA(INDEX(TUSSENBEREKENINGEN!C:C, MATCH('Footprint incl maatregelen'!D109, TUSSENBEREKENINGEN!A:A, 0)),0)</f>
        <v>0</v>
      </c>
      <c r="I109" s="33">
        <f>_xlfn.IFNA(INDEX(TUSSENBEREKENINGEN!C:C, MATCH('Footprint incl maatregelen'!E109, TUSSENBEREKENINGEN!A:A, 0)),0)</f>
        <v>0</v>
      </c>
      <c r="J109" s="134">
        <f>_xlfn.IFNA(INDEX(TUSSENBEREKENINGEN!D:D, MATCH('Footprint incl maatregelen'!D109, TUSSENBEREKENINGEN!A:A, 0)),0)</f>
        <v>0</v>
      </c>
      <c r="K109" s="33">
        <f>_xlfn.IFNA(INDEX(TUSSENBEREKENINGEN!D:D, MATCH('Footprint incl maatregelen'!E109, TUSSENBEREKENINGEN!A:A, 0)),0)</f>
        <v>0</v>
      </c>
      <c r="L109" s="134">
        <f>_xlfn.IFNA(INDEX(TUSSENBEREKENINGEN!E:E, MATCH('Footprint incl maatregelen'!D109, TUSSENBEREKENINGEN!A:A, 0)),0)</f>
        <v>0</v>
      </c>
      <c r="M109" s="33">
        <f>_xlfn.IFNA(INDEX(TUSSENBEREKENINGEN!E:E, MATCH('Footprint incl maatregelen'!E109, TUSSENBEREKENINGEN!A:A, 0)),0)</f>
        <v>0</v>
      </c>
      <c r="N109" s="134">
        <f>_xlfn.IFNA(INDEX(TUSSENBEREKENINGEN!F:F, MATCH('Footprint incl maatregelen'!D109, TUSSENBEREKENINGEN!A:A, 0)),0)</f>
        <v>0</v>
      </c>
      <c r="O109" s="33">
        <f>_xlfn.IFNA(INDEX(TUSSENBEREKENINGEN!F:F, MATCH('Footprint incl maatregelen'!E109, TUSSENBEREKENINGEN!A:A, 0)),0)</f>
        <v>0</v>
      </c>
      <c r="P109" s="134">
        <f>_xlfn.IFNA(INDEX(TUSSENBEREKENINGEN!G:G, MATCH('Footprint incl maatregelen'!D109, TUSSENBEREKENINGEN!A:A, 0)),0)</f>
        <v>0</v>
      </c>
      <c r="Q109" s="33">
        <f>_xlfn.IFNA(INDEX(TUSSENBEREKENINGEN!G:G, MATCH('Footprint incl maatregelen'!E109, TUSSENBEREKENINGEN!A:A, 0)),0)</f>
        <v>0</v>
      </c>
      <c r="R109" s="134">
        <f>_xlfn.IFNA(INDEX(TUSSENBEREKENINGEN!H:H, MATCH('Footprint incl maatregelen'!D109, TUSSENBEREKENINGEN!A:A, 0)),0)</f>
        <v>0</v>
      </c>
      <c r="S109" s="33">
        <f>_xlfn.IFNA(INDEX(TUSSENBEREKENINGEN!H:H, MATCH('Footprint incl maatregelen'!E109, TUSSENBEREKENINGEN!A:A, 0)),0)</f>
        <v>0</v>
      </c>
      <c r="T109" s="120" cm="1">
        <f t="array" ref="T109">_xlfn.IFNA(INDEX('CO2 referentie footprint'!E:E, MATCH(1, (('CO2 referentie footprint'!A:A='Footprint incl maatregelen'!A109)*('CO2 referentie footprint'!C:C='Footprint incl maatregelen'!B109)*('CO2 referentie footprint'!D:D='Footprint incl maatregelen'!C109)), 0)),0)</f>
        <v>0</v>
      </c>
      <c r="U109" s="119">
        <f>_xlfn.IFNA(IF(G109 = "", T109 + (T109 * F109), T109 + (T109 * (F109 + G109)))*(1-'Materieel en Transport'!$I$40),0)</f>
        <v>0</v>
      </c>
      <c r="V109" s="119">
        <f>_xlfn.IFNA(IF(I109="", T109+(T109*H109), T109+(T109*(H109+I109)))*(1-'Materieel en Transport'!$J$40),0)</f>
        <v>0</v>
      </c>
      <c r="W109" s="119">
        <f>_xlfn.IFNA(IF(K109="",T109+(T109*J109),T109+(T109*(J109+K109)))*(1-'Materieel en Transport'!$K$40),0)</f>
        <v>0</v>
      </c>
      <c r="X109" s="119">
        <f>_xlfn.IFNA(IF(M109="",T109+(T109*L109),T109+(T109*(L109+M109)))*(1-'Materieel en Transport'!$L$40),0)</f>
        <v>0</v>
      </c>
      <c r="Y109" s="119">
        <f>_xlfn.IFNA(IF(O109="",T109+(T109*N109),T109+(T109*(N109+O109)))*(1-'Materieel en Transport'!$M$40),0)</f>
        <v>0</v>
      </c>
      <c r="Z109" s="119">
        <f>_xlfn.IFNA(IF(Q109="",T109+(T109*P109),T109+(T109*(P109+Q109)))*(1-'Materieel en Transport'!$N$40),0)</f>
        <v>0</v>
      </c>
      <c r="AA109" s="119">
        <f>_xlfn.IFNA(IF(S109="",T109+(T109*R109),T109+(T109*(R109+S109)))*(1-'Materieel en Transport'!$O$40),0)</f>
        <v>0</v>
      </c>
    </row>
    <row r="110" spans="1:27" x14ac:dyDescent="0.35">
      <c r="A110" s="125" t="s">
        <v>119</v>
      </c>
      <c r="B110" s="128" t="s">
        <v>123</v>
      </c>
      <c r="C110" s="128" t="s">
        <v>58</v>
      </c>
      <c r="D110" s="128" t="s">
        <v>59</v>
      </c>
      <c r="E110" s="131"/>
      <c r="F110" s="137">
        <f>_xlfn.IFNA(INDEX(TUSSENBEREKENINGEN!B:B, MATCH('Footprint incl maatregelen'!D110, TUSSENBEREKENINGEN!A:A, 0)),0)</f>
        <v>0</v>
      </c>
      <c r="G110" s="33">
        <f>_xlfn.IFNA(INDEX(TUSSENBEREKENINGEN!B:B, MATCH('Footprint incl maatregelen'!E110, TUSSENBEREKENINGEN!A:A, 0)),0)</f>
        <v>0</v>
      </c>
      <c r="H110" s="134">
        <f>_xlfn.IFNA(INDEX(TUSSENBEREKENINGEN!C:C, MATCH('Footprint incl maatregelen'!D110, TUSSENBEREKENINGEN!A:A, 0)),0)</f>
        <v>0</v>
      </c>
      <c r="I110" s="33">
        <f>_xlfn.IFNA(INDEX(TUSSENBEREKENINGEN!C:C, MATCH('Footprint incl maatregelen'!E110, TUSSENBEREKENINGEN!A:A, 0)),0)</f>
        <v>0</v>
      </c>
      <c r="J110" s="134">
        <f>_xlfn.IFNA(INDEX(TUSSENBEREKENINGEN!D:D, MATCH('Footprint incl maatregelen'!D110, TUSSENBEREKENINGEN!A:A, 0)),0)</f>
        <v>0</v>
      </c>
      <c r="K110" s="33">
        <f>_xlfn.IFNA(INDEX(TUSSENBEREKENINGEN!D:D, MATCH('Footprint incl maatregelen'!E110, TUSSENBEREKENINGEN!A:A, 0)),0)</f>
        <v>0</v>
      </c>
      <c r="L110" s="134">
        <f>_xlfn.IFNA(INDEX(TUSSENBEREKENINGEN!E:E, MATCH('Footprint incl maatregelen'!D110, TUSSENBEREKENINGEN!A:A, 0)),0)</f>
        <v>0</v>
      </c>
      <c r="M110" s="33">
        <f>_xlfn.IFNA(INDEX(TUSSENBEREKENINGEN!E:E, MATCH('Footprint incl maatregelen'!E110, TUSSENBEREKENINGEN!A:A, 0)),0)</f>
        <v>0</v>
      </c>
      <c r="N110" s="134">
        <f>_xlfn.IFNA(INDEX(TUSSENBEREKENINGEN!F:F, MATCH('Footprint incl maatregelen'!D110, TUSSENBEREKENINGEN!A:A, 0)),0)</f>
        <v>0</v>
      </c>
      <c r="O110" s="33">
        <f>_xlfn.IFNA(INDEX(TUSSENBEREKENINGEN!F:F, MATCH('Footprint incl maatregelen'!E110, TUSSENBEREKENINGEN!A:A, 0)),0)</f>
        <v>0</v>
      </c>
      <c r="P110" s="134">
        <f>_xlfn.IFNA(INDEX(TUSSENBEREKENINGEN!G:G, MATCH('Footprint incl maatregelen'!D110, TUSSENBEREKENINGEN!A:A, 0)),0)</f>
        <v>0</v>
      </c>
      <c r="Q110" s="33">
        <f>_xlfn.IFNA(INDEX(TUSSENBEREKENINGEN!G:G, MATCH('Footprint incl maatregelen'!E110, TUSSENBEREKENINGEN!A:A, 0)),0)</f>
        <v>0</v>
      </c>
      <c r="R110" s="134">
        <f>_xlfn.IFNA(INDEX(TUSSENBEREKENINGEN!H:H, MATCH('Footprint incl maatregelen'!D110, TUSSENBEREKENINGEN!A:A, 0)),0)</f>
        <v>0</v>
      </c>
      <c r="S110" s="33">
        <f>_xlfn.IFNA(INDEX(TUSSENBEREKENINGEN!H:H, MATCH('Footprint incl maatregelen'!E110, TUSSENBEREKENINGEN!A:A, 0)),0)</f>
        <v>0</v>
      </c>
      <c r="T110" s="120" cm="1">
        <f t="array" ref="T110">_xlfn.IFNA(INDEX('CO2 referentie footprint'!E:E, MATCH(1, (('CO2 referentie footprint'!A:A='Footprint incl maatregelen'!A110)*('CO2 referentie footprint'!C:C='Footprint incl maatregelen'!B110)*('CO2 referentie footprint'!D:D='Footprint incl maatregelen'!C110)), 0)),0)</f>
        <v>0</v>
      </c>
      <c r="U110" s="119">
        <f>_xlfn.IFNA(IF(G110 = "", T110 + (T110 * F110), T110 + (T110 * (F110 + G110)))*(1-'Materieel en Transport'!$I$40),0)</f>
        <v>0</v>
      </c>
      <c r="V110" s="119">
        <f>_xlfn.IFNA(IF(I110="", T110+(T110*H110), T110+(T110*(H110+I110)))*(1-'Materieel en Transport'!$J$40),0)</f>
        <v>0</v>
      </c>
      <c r="W110" s="119">
        <f>_xlfn.IFNA(IF(K110="",T110+(T110*J110),T110+(T110*(J110+K110)))*(1-'Materieel en Transport'!$K$40),0)</f>
        <v>0</v>
      </c>
      <c r="X110" s="119">
        <f>_xlfn.IFNA(IF(M110="",T110+(T110*L110),T110+(T110*(L110+M110)))*(1-'Materieel en Transport'!$L$40),0)</f>
        <v>0</v>
      </c>
      <c r="Y110" s="119">
        <f>_xlfn.IFNA(IF(O110="",T110+(T110*N110),T110+(T110*(N110+O110)))*(1-'Materieel en Transport'!$M$40),0)</f>
        <v>0</v>
      </c>
      <c r="Z110" s="119">
        <f>_xlfn.IFNA(IF(Q110="",T110+(T110*P110),T110+(T110*(P110+Q110)))*(1-'Materieel en Transport'!$N$40),0)</f>
        <v>0</v>
      </c>
      <c r="AA110" s="119">
        <f>_xlfn.IFNA(IF(S110="",T110+(T110*R110),T110+(T110*(R110+S110)))*(1-'Materieel en Transport'!$O$40),0)</f>
        <v>0</v>
      </c>
    </row>
    <row r="111" spans="1:27" x14ac:dyDescent="0.35">
      <c r="A111" s="125" t="s">
        <v>119</v>
      </c>
      <c r="B111" s="128" t="s">
        <v>123</v>
      </c>
      <c r="C111" s="128" t="s">
        <v>69</v>
      </c>
      <c r="D111" s="128" t="s">
        <v>31</v>
      </c>
      <c r="E111" s="131" t="s">
        <v>32</v>
      </c>
      <c r="F111" s="137">
        <f>_xlfn.IFNA(INDEX(TUSSENBEREKENINGEN!B:B, MATCH('Footprint incl maatregelen'!D111, TUSSENBEREKENINGEN!A:A, 0)),0)</f>
        <v>0</v>
      </c>
      <c r="G111" s="33">
        <f>_xlfn.IFNA(INDEX(TUSSENBEREKENINGEN!B:B, MATCH('Footprint incl maatregelen'!E111, TUSSENBEREKENINGEN!A:A, 0)),0)</f>
        <v>0</v>
      </c>
      <c r="H111" s="134">
        <f>_xlfn.IFNA(INDEX(TUSSENBEREKENINGEN!C:C, MATCH('Footprint incl maatregelen'!D111, TUSSENBEREKENINGEN!A:A, 0)),0)</f>
        <v>0</v>
      </c>
      <c r="I111" s="33">
        <f>_xlfn.IFNA(INDEX(TUSSENBEREKENINGEN!C:C, MATCH('Footprint incl maatregelen'!E111, TUSSENBEREKENINGEN!A:A, 0)),0)</f>
        <v>0</v>
      </c>
      <c r="J111" s="134">
        <f>_xlfn.IFNA(INDEX(TUSSENBEREKENINGEN!D:D, MATCH('Footprint incl maatregelen'!D111, TUSSENBEREKENINGEN!A:A, 0)),0)</f>
        <v>0</v>
      </c>
      <c r="K111" s="33">
        <f>_xlfn.IFNA(INDEX(TUSSENBEREKENINGEN!D:D, MATCH('Footprint incl maatregelen'!E111, TUSSENBEREKENINGEN!A:A, 0)),0)</f>
        <v>0</v>
      </c>
      <c r="L111" s="134">
        <f>_xlfn.IFNA(INDEX(TUSSENBEREKENINGEN!E:E, MATCH('Footprint incl maatregelen'!D111, TUSSENBEREKENINGEN!A:A, 0)),0)</f>
        <v>0</v>
      </c>
      <c r="M111" s="33">
        <f>_xlfn.IFNA(INDEX(TUSSENBEREKENINGEN!E:E, MATCH('Footprint incl maatregelen'!E111, TUSSENBEREKENINGEN!A:A, 0)),0)</f>
        <v>0</v>
      </c>
      <c r="N111" s="134">
        <f>_xlfn.IFNA(INDEX(TUSSENBEREKENINGEN!F:F, MATCH('Footprint incl maatregelen'!D111, TUSSENBEREKENINGEN!A:A, 0)),0)</f>
        <v>0</v>
      </c>
      <c r="O111" s="33">
        <f>_xlfn.IFNA(INDEX(TUSSENBEREKENINGEN!F:F, MATCH('Footprint incl maatregelen'!E111, TUSSENBEREKENINGEN!A:A, 0)),0)</f>
        <v>0</v>
      </c>
      <c r="P111" s="134">
        <f>_xlfn.IFNA(INDEX(TUSSENBEREKENINGEN!G:G, MATCH('Footprint incl maatregelen'!D111, TUSSENBEREKENINGEN!A:A, 0)),0)</f>
        <v>0</v>
      </c>
      <c r="Q111" s="33">
        <f>_xlfn.IFNA(INDEX(TUSSENBEREKENINGEN!G:G, MATCH('Footprint incl maatregelen'!E111, TUSSENBEREKENINGEN!A:A, 0)),0)</f>
        <v>0</v>
      </c>
      <c r="R111" s="134">
        <f>_xlfn.IFNA(INDEX(TUSSENBEREKENINGEN!H:H, MATCH('Footprint incl maatregelen'!D111, TUSSENBEREKENINGEN!A:A, 0)),0)</f>
        <v>0</v>
      </c>
      <c r="S111" s="33">
        <f>_xlfn.IFNA(INDEX(TUSSENBEREKENINGEN!H:H, MATCH('Footprint incl maatregelen'!E111, TUSSENBEREKENINGEN!A:A, 0)),0)</f>
        <v>0</v>
      </c>
      <c r="T111" s="120" cm="1">
        <f t="array" ref="T111">_xlfn.IFNA(INDEX('CO2 referentie footprint'!E:E, MATCH(1, (('CO2 referentie footprint'!A:A='Footprint incl maatregelen'!A111)*('CO2 referentie footprint'!C:C='Footprint incl maatregelen'!B111)*('CO2 referentie footprint'!D:D='Footprint incl maatregelen'!C111)), 0)),0)</f>
        <v>0</v>
      </c>
      <c r="U111" s="119">
        <f>_xlfn.IFNA(IF(G111 = "", T111 + (T111 * F111), T111 + (T111 * (F111 + G111)))*(1-'Materieel en Transport'!$I$40),0)</f>
        <v>0</v>
      </c>
      <c r="V111" s="119">
        <f>_xlfn.IFNA(IF(I111="", T111+(T111*H111), T111+(T111*(H111+I111)))*(1-'Materieel en Transport'!$J$40),0)</f>
        <v>0</v>
      </c>
      <c r="W111" s="119">
        <f>_xlfn.IFNA(IF(K111="",T111+(T111*J111),T111+(T111*(J111+K111)))*(1-'Materieel en Transport'!$K$40),0)</f>
        <v>0</v>
      </c>
      <c r="X111" s="119">
        <f>_xlfn.IFNA(IF(M111="",T111+(T111*L111),T111+(T111*(L111+M111)))*(1-'Materieel en Transport'!$L$40),0)</f>
        <v>0</v>
      </c>
      <c r="Y111" s="119">
        <f>_xlfn.IFNA(IF(O111="",T111+(T111*N111),T111+(T111*(N111+O111)))*(1-'Materieel en Transport'!$M$40),0)</f>
        <v>0</v>
      </c>
      <c r="Z111" s="119">
        <f>_xlfn.IFNA(IF(Q111="",T111+(T111*P111),T111+(T111*(P111+Q111)))*(1-'Materieel en Transport'!$N$40),0)</f>
        <v>0</v>
      </c>
      <c r="AA111" s="119">
        <f>_xlfn.IFNA(IF(S111="",T111+(T111*R111),T111+(T111*(R111+S111)))*(1-'Materieel en Transport'!$O$40),0)</f>
        <v>0</v>
      </c>
    </row>
    <row r="112" spans="1:27" x14ac:dyDescent="0.35">
      <c r="A112" s="125" t="s">
        <v>119</v>
      </c>
      <c r="B112" s="128" t="s">
        <v>124</v>
      </c>
      <c r="C112" s="128" t="s">
        <v>71</v>
      </c>
      <c r="D112" s="128" t="s">
        <v>39</v>
      </c>
      <c r="E112" s="131"/>
      <c r="F112" s="137">
        <f>_xlfn.IFNA(INDEX(TUSSENBEREKENINGEN!B:B, MATCH('Footprint incl maatregelen'!D112, TUSSENBEREKENINGEN!A:A, 0)),0)</f>
        <v>0</v>
      </c>
      <c r="G112" s="33">
        <f>_xlfn.IFNA(INDEX(TUSSENBEREKENINGEN!B:B, MATCH('Footprint incl maatregelen'!E112, TUSSENBEREKENINGEN!A:A, 0)),0)</f>
        <v>0</v>
      </c>
      <c r="H112" s="134">
        <f>_xlfn.IFNA(INDEX(TUSSENBEREKENINGEN!C:C, MATCH('Footprint incl maatregelen'!D112, TUSSENBEREKENINGEN!A:A, 0)),0)</f>
        <v>0</v>
      </c>
      <c r="I112" s="33">
        <f>_xlfn.IFNA(INDEX(TUSSENBEREKENINGEN!C:C, MATCH('Footprint incl maatregelen'!E112, TUSSENBEREKENINGEN!A:A, 0)),0)</f>
        <v>0</v>
      </c>
      <c r="J112" s="134">
        <f>_xlfn.IFNA(INDEX(TUSSENBEREKENINGEN!D:D, MATCH('Footprint incl maatregelen'!D112, TUSSENBEREKENINGEN!A:A, 0)),0)</f>
        <v>0</v>
      </c>
      <c r="K112" s="33">
        <f>_xlfn.IFNA(INDEX(TUSSENBEREKENINGEN!D:D, MATCH('Footprint incl maatregelen'!E112, TUSSENBEREKENINGEN!A:A, 0)),0)</f>
        <v>0</v>
      </c>
      <c r="L112" s="134">
        <f>_xlfn.IFNA(INDEX(TUSSENBEREKENINGEN!E:E, MATCH('Footprint incl maatregelen'!D112, TUSSENBEREKENINGEN!A:A, 0)),0)</f>
        <v>0</v>
      </c>
      <c r="M112" s="33">
        <f>_xlfn.IFNA(INDEX(TUSSENBEREKENINGEN!E:E, MATCH('Footprint incl maatregelen'!E112, TUSSENBEREKENINGEN!A:A, 0)),0)</f>
        <v>0</v>
      </c>
      <c r="N112" s="134">
        <f>_xlfn.IFNA(INDEX(TUSSENBEREKENINGEN!F:F, MATCH('Footprint incl maatregelen'!D112, TUSSENBEREKENINGEN!A:A, 0)),0)</f>
        <v>0</v>
      </c>
      <c r="O112" s="33">
        <f>_xlfn.IFNA(INDEX(TUSSENBEREKENINGEN!F:F, MATCH('Footprint incl maatregelen'!E112, TUSSENBEREKENINGEN!A:A, 0)),0)</f>
        <v>0</v>
      </c>
      <c r="P112" s="134">
        <f>_xlfn.IFNA(INDEX(TUSSENBEREKENINGEN!G:G, MATCH('Footprint incl maatregelen'!D112, TUSSENBEREKENINGEN!A:A, 0)),0)</f>
        <v>0</v>
      </c>
      <c r="Q112" s="33">
        <f>_xlfn.IFNA(INDEX(TUSSENBEREKENINGEN!G:G, MATCH('Footprint incl maatregelen'!E112, TUSSENBEREKENINGEN!A:A, 0)),0)</f>
        <v>0</v>
      </c>
      <c r="R112" s="134">
        <f>_xlfn.IFNA(INDEX(TUSSENBEREKENINGEN!H:H, MATCH('Footprint incl maatregelen'!D112, TUSSENBEREKENINGEN!A:A, 0)),0)</f>
        <v>0</v>
      </c>
      <c r="S112" s="33">
        <f>_xlfn.IFNA(INDEX(TUSSENBEREKENINGEN!H:H, MATCH('Footprint incl maatregelen'!E112, TUSSENBEREKENINGEN!A:A, 0)),0)</f>
        <v>0</v>
      </c>
      <c r="T112" s="120" cm="1">
        <f t="array" ref="T112">_xlfn.IFNA(INDEX('CO2 referentie footprint'!E:E, MATCH(1, (('CO2 referentie footprint'!A:A='Footprint incl maatregelen'!A112)*('CO2 referentie footprint'!C:C='Footprint incl maatregelen'!B112)*('CO2 referentie footprint'!D:D='Footprint incl maatregelen'!C112)), 0)),0)</f>
        <v>0</v>
      </c>
      <c r="U112" s="119">
        <f>_xlfn.IFNA(IF(G112 = "", T112 + (T112 * F112), T112 + (T112 * (F112 + G112)))*(1-'Materieel en Transport'!$I$40),0)</f>
        <v>0</v>
      </c>
      <c r="V112" s="119">
        <f>_xlfn.IFNA(IF(I112="", T112+(T112*H112), T112+(T112*(H112+I112)))*(1-'Materieel en Transport'!$J$40),0)</f>
        <v>0</v>
      </c>
      <c r="W112" s="119">
        <f>_xlfn.IFNA(IF(K112="",T112+(T112*J112),T112+(T112*(J112+K112)))*(1-'Materieel en Transport'!$K$40),0)</f>
        <v>0</v>
      </c>
      <c r="X112" s="119">
        <f>_xlfn.IFNA(IF(M112="",T112+(T112*L112),T112+(T112*(L112+M112)))*(1-'Materieel en Transport'!$L$40),0)</f>
        <v>0</v>
      </c>
      <c r="Y112" s="119">
        <f>_xlfn.IFNA(IF(O112="",T112+(T112*N112),T112+(T112*(N112+O112)))*(1-'Materieel en Transport'!$M$40),0)</f>
        <v>0</v>
      </c>
      <c r="Z112" s="119">
        <f>_xlfn.IFNA(IF(Q112="",T112+(T112*P112),T112+(T112*(P112+Q112)))*(1-'Materieel en Transport'!$N$40),0)</f>
        <v>0</v>
      </c>
      <c r="AA112" s="119">
        <f>_xlfn.IFNA(IF(S112="",T112+(T112*R112),T112+(T112*(R112+S112)))*(1-'Materieel en Transport'!$O$40),0)</f>
        <v>0</v>
      </c>
    </row>
    <row r="113" spans="1:27" x14ac:dyDescent="0.35">
      <c r="A113" s="125" t="s">
        <v>119</v>
      </c>
      <c r="B113" s="128" t="s">
        <v>125</v>
      </c>
      <c r="C113" s="128" t="s">
        <v>55</v>
      </c>
      <c r="D113" s="128" t="s">
        <v>40</v>
      </c>
      <c r="E113" s="131"/>
      <c r="F113" s="137">
        <f>_xlfn.IFNA(INDEX(TUSSENBEREKENINGEN!B:B, MATCH('Footprint incl maatregelen'!D113, TUSSENBEREKENINGEN!A:A, 0)),0)</f>
        <v>0</v>
      </c>
      <c r="G113" s="33">
        <f>_xlfn.IFNA(INDEX(TUSSENBEREKENINGEN!B:B, MATCH('Footprint incl maatregelen'!E113, TUSSENBEREKENINGEN!A:A, 0)),0)</f>
        <v>0</v>
      </c>
      <c r="H113" s="134">
        <f>_xlfn.IFNA(INDEX(TUSSENBEREKENINGEN!C:C, MATCH('Footprint incl maatregelen'!D113, TUSSENBEREKENINGEN!A:A, 0)),0)</f>
        <v>0</v>
      </c>
      <c r="I113" s="33">
        <f>_xlfn.IFNA(INDEX(TUSSENBEREKENINGEN!C:C, MATCH('Footprint incl maatregelen'!E113, TUSSENBEREKENINGEN!A:A, 0)),0)</f>
        <v>0</v>
      </c>
      <c r="J113" s="134">
        <f>_xlfn.IFNA(INDEX(TUSSENBEREKENINGEN!D:D, MATCH('Footprint incl maatregelen'!D113, TUSSENBEREKENINGEN!A:A, 0)),0)</f>
        <v>0</v>
      </c>
      <c r="K113" s="33">
        <f>_xlfn.IFNA(INDEX(TUSSENBEREKENINGEN!D:D, MATCH('Footprint incl maatregelen'!E113, TUSSENBEREKENINGEN!A:A, 0)),0)</f>
        <v>0</v>
      </c>
      <c r="L113" s="134">
        <f>_xlfn.IFNA(INDEX(TUSSENBEREKENINGEN!E:E, MATCH('Footprint incl maatregelen'!D113, TUSSENBEREKENINGEN!A:A, 0)),0)</f>
        <v>0</v>
      </c>
      <c r="M113" s="33">
        <f>_xlfn.IFNA(INDEX(TUSSENBEREKENINGEN!E:E, MATCH('Footprint incl maatregelen'!E113, TUSSENBEREKENINGEN!A:A, 0)),0)</f>
        <v>0</v>
      </c>
      <c r="N113" s="134">
        <f>_xlfn.IFNA(INDEX(TUSSENBEREKENINGEN!F:F, MATCH('Footprint incl maatregelen'!D113, TUSSENBEREKENINGEN!A:A, 0)),0)</f>
        <v>0</v>
      </c>
      <c r="O113" s="33">
        <f>_xlfn.IFNA(INDEX(TUSSENBEREKENINGEN!F:F, MATCH('Footprint incl maatregelen'!E113, TUSSENBEREKENINGEN!A:A, 0)),0)</f>
        <v>0</v>
      </c>
      <c r="P113" s="134">
        <f>_xlfn.IFNA(INDEX(TUSSENBEREKENINGEN!G:G, MATCH('Footprint incl maatregelen'!D113, TUSSENBEREKENINGEN!A:A, 0)),0)</f>
        <v>0</v>
      </c>
      <c r="Q113" s="33">
        <f>_xlfn.IFNA(INDEX(TUSSENBEREKENINGEN!G:G, MATCH('Footprint incl maatregelen'!E113, TUSSENBEREKENINGEN!A:A, 0)),0)</f>
        <v>0</v>
      </c>
      <c r="R113" s="134">
        <f>_xlfn.IFNA(INDEX(TUSSENBEREKENINGEN!H:H, MATCH('Footprint incl maatregelen'!D113, TUSSENBEREKENINGEN!A:A, 0)),0)</f>
        <v>0</v>
      </c>
      <c r="S113" s="33">
        <f>_xlfn.IFNA(INDEX(TUSSENBEREKENINGEN!H:H, MATCH('Footprint incl maatregelen'!E113, TUSSENBEREKENINGEN!A:A, 0)),0)</f>
        <v>0</v>
      </c>
      <c r="T113" s="120" cm="1">
        <f t="array" ref="T113">_xlfn.IFNA(INDEX('CO2 referentie footprint'!E:E, MATCH(1, (('CO2 referentie footprint'!A:A='Footprint incl maatregelen'!A113)*('CO2 referentie footprint'!C:C='Footprint incl maatregelen'!B113)*('CO2 referentie footprint'!D:D='Footprint incl maatregelen'!C113)), 0)),0)</f>
        <v>0</v>
      </c>
      <c r="U113" s="119">
        <f>_xlfn.IFNA(IF(G113 = "", T113 + (T113 * F113), T113 + (T113 * (F113 + G113)))*(1-'Materieel en Transport'!$I$40),0)</f>
        <v>0</v>
      </c>
      <c r="V113" s="119">
        <f>_xlfn.IFNA(IF(I113="", T113+(T113*H113), T113+(T113*(H113+I113)))*(1-'Materieel en Transport'!$J$40),0)</f>
        <v>0</v>
      </c>
      <c r="W113" s="119">
        <f>_xlfn.IFNA(IF(K113="",T113+(T113*J113),T113+(T113*(J113+K113)))*(1-'Materieel en Transport'!$K$40),0)</f>
        <v>0</v>
      </c>
      <c r="X113" s="119">
        <f>_xlfn.IFNA(IF(M113="",T113+(T113*L113),T113+(T113*(L113+M113)))*(1-'Materieel en Transport'!$L$40),0)</f>
        <v>0</v>
      </c>
      <c r="Y113" s="119">
        <f>_xlfn.IFNA(IF(O113="",T113+(T113*N113),T113+(T113*(N113+O113)))*(1-'Materieel en Transport'!$M$40),0)</f>
        <v>0</v>
      </c>
      <c r="Z113" s="119">
        <f>_xlfn.IFNA(IF(Q113="",T113+(T113*P113),T113+(T113*(P113+Q113)))*(1-'Materieel en Transport'!$N$40),0)</f>
        <v>0</v>
      </c>
      <c r="AA113" s="119">
        <f>_xlfn.IFNA(IF(S113="",T113+(T113*R113),T113+(T113*(R113+S113)))*(1-'Materieel en Transport'!$O$40),0)</f>
        <v>0</v>
      </c>
    </row>
    <row r="114" spans="1:27" x14ac:dyDescent="0.35">
      <c r="A114" s="125" t="s">
        <v>119</v>
      </c>
      <c r="B114" s="128" t="s">
        <v>125</v>
      </c>
      <c r="C114" s="128" t="s">
        <v>56</v>
      </c>
      <c r="D114" s="128" t="s">
        <v>38</v>
      </c>
      <c r="E114" s="131"/>
      <c r="F114" s="137">
        <f>_xlfn.IFNA(INDEX(TUSSENBEREKENINGEN!B:B, MATCH('Footprint incl maatregelen'!D114, TUSSENBEREKENINGEN!A:A, 0)),0)</f>
        <v>0</v>
      </c>
      <c r="G114" s="33">
        <f>_xlfn.IFNA(INDEX(TUSSENBEREKENINGEN!B:B, MATCH('Footprint incl maatregelen'!E114, TUSSENBEREKENINGEN!A:A, 0)),0)</f>
        <v>0</v>
      </c>
      <c r="H114" s="134">
        <f>_xlfn.IFNA(INDEX(TUSSENBEREKENINGEN!C:C, MATCH('Footprint incl maatregelen'!D114, TUSSENBEREKENINGEN!A:A, 0)),0)</f>
        <v>0</v>
      </c>
      <c r="I114" s="33">
        <f>_xlfn.IFNA(INDEX(TUSSENBEREKENINGEN!C:C, MATCH('Footprint incl maatregelen'!E114, TUSSENBEREKENINGEN!A:A, 0)),0)</f>
        <v>0</v>
      </c>
      <c r="J114" s="134">
        <f>_xlfn.IFNA(INDEX(TUSSENBEREKENINGEN!D:D, MATCH('Footprint incl maatregelen'!D114, TUSSENBEREKENINGEN!A:A, 0)),0)</f>
        <v>0</v>
      </c>
      <c r="K114" s="33">
        <f>_xlfn.IFNA(INDEX(TUSSENBEREKENINGEN!D:D, MATCH('Footprint incl maatregelen'!E114, TUSSENBEREKENINGEN!A:A, 0)),0)</f>
        <v>0</v>
      </c>
      <c r="L114" s="134">
        <f>_xlfn.IFNA(INDEX(TUSSENBEREKENINGEN!E:E, MATCH('Footprint incl maatregelen'!D114, TUSSENBEREKENINGEN!A:A, 0)),0)</f>
        <v>0</v>
      </c>
      <c r="M114" s="33">
        <f>_xlfn.IFNA(INDEX(TUSSENBEREKENINGEN!E:E, MATCH('Footprint incl maatregelen'!E114, TUSSENBEREKENINGEN!A:A, 0)),0)</f>
        <v>0</v>
      </c>
      <c r="N114" s="134">
        <f>_xlfn.IFNA(INDEX(TUSSENBEREKENINGEN!F:F, MATCH('Footprint incl maatregelen'!D114, TUSSENBEREKENINGEN!A:A, 0)),0)</f>
        <v>0</v>
      </c>
      <c r="O114" s="33">
        <f>_xlfn.IFNA(INDEX(TUSSENBEREKENINGEN!F:F, MATCH('Footprint incl maatregelen'!E114, TUSSENBEREKENINGEN!A:A, 0)),0)</f>
        <v>0</v>
      </c>
      <c r="P114" s="134">
        <f>_xlfn.IFNA(INDEX(TUSSENBEREKENINGEN!G:G, MATCH('Footprint incl maatregelen'!D114, TUSSENBEREKENINGEN!A:A, 0)),0)</f>
        <v>0</v>
      </c>
      <c r="Q114" s="33">
        <f>_xlfn.IFNA(INDEX(TUSSENBEREKENINGEN!G:G, MATCH('Footprint incl maatregelen'!E114, TUSSENBEREKENINGEN!A:A, 0)),0)</f>
        <v>0</v>
      </c>
      <c r="R114" s="134">
        <f>_xlfn.IFNA(INDEX(TUSSENBEREKENINGEN!H:H, MATCH('Footprint incl maatregelen'!D114, TUSSENBEREKENINGEN!A:A, 0)),0)</f>
        <v>0</v>
      </c>
      <c r="S114" s="33">
        <f>_xlfn.IFNA(INDEX(TUSSENBEREKENINGEN!H:H, MATCH('Footprint incl maatregelen'!E114, TUSSENBEREKENINGEN!A:A, 0)),0)</f>
        <v>0</v>
      </c>
      <c r="T114" s="120" cm="1">
        <f t="array" ref="T114">_xlfn.IFNA(INDEX('CO2 referentie footprint'!E:E, MATCH(1, (('CO2 referentie footprint'!A:A='Footprint incl maatregelen'!A114)*('CO2 referentie footprint'!C:C='Footprint incl maatregelen'!B114)*('CO2 referentie footprint'!D:D='Footprint incl maatregelen'!C114)), 0)),0)</f>
        <v>0</v>
      </c>
      <c r="U114" s="119">
        <f>_xlfn.IFNA(IF(G114 = "", T114 + (T114 * F114), T114 + (T114 * (F114 + G114)))*(1-'Materieel en Transport'!$I$40),0)</f>
        <v>0</v>
      </c>
      <c r="V114" s="119">
        <f>_xlfn.IFNA(IF(I114="", T114+(T114*H114), T114+(T114*(H114+I114)))*(1-'Materieel en Transport'!$J$40),0)</f>
        <v>0</v>
      </c>
      <c r="W114" s="119">
        <f>_xlfn.IFNA(IF(K114="",T114+(T114*J114),T114+(T114*(J114+K114)))*(1-'Materieel en Transport'!$K$40),0)</f>
        <v>0</v>
      </c>
      <c r="X114" s="119">
        <f>_xlfn.IFNA(IF(M114="",T114+(T114*L114),T114+(T114*(L114+M114)))*(1-'Materieel en Transport'!$L$40),0)</f>
        <v>0</v>
      </c>
      <c r="Y114" s="119">
        <f>_xlfn.IFNA(IF(O114="",T114+(T114*N114),T114+(T114*(N114+O114)))*(1-'Materieel en Transport'!$M$40),0)</f>
        <v>0</v>
      </c>
      <c r="Z114" s="119">
        <f>_xlfn.IFNA(IF(Q114="",T114+(T114*P114),T114+(T114*(P114+Q114)))*(1-'Materieel en Transport'!$N$40),0)</f>
        <v>0</v>
      </c>
      <c r="AA114" s="119">
        <f>_xlfn.IFNA(IF(S114="",T114+(T114*R114),T114+(T114*(R114+S114)))*(1-'Materieel en Transport'!$O$40),0)</f>
        <v>0</v>
      </c>
    </row>
    <row r="115" spans="1:27" x14ac:dyDescent="0.35">
      <c r="A115" s="125" t="s">
        <v>119</v>
      </c>
      <c r="B115" s="128" t="s">
        <v>125</v>
      </c>
      <c r="C115" s="128" t="s">
        <v>60</v>
      </c>
      <c r="D115" s="128" t="s">
        <v>38</v>
      </c>
      <c r="E115" s="131"/>
      <c r="F115" s="137">
        <f>_xlfn.IFNA(INDEX(TUSSENBEREKENINGEN!B:B, MATCH('Footprint incl maatregelen'!D115, TUSSENBEREKENINGEN!A:A, 0)),0)</f>
        <v>0</v>
      </c>
      <c r="G115" s="33">
        <f>_xlfn.IFNA(INDEX(TUSSENBEREKENINGEN!B:B, MATCH('Footprint incl maatregelen'!E115, TUSSENBEREKENINGEN!A:A, 0)),0)</f>
        <v>0</v>
      </c>
      <c r="H115" s="134">
        <f>_xlfn.IFNA(INDEX(TUSSENBEREKENINGEN!C:C, MATCH('Footprint incl maatregelen'!D115, TUSSENBEREKENINGEN!A:A, 0)),0)</f>
        <v>0</v>
      </c>
      <c r="I115" s="33">
        <f>_xlfn.IFNA(INDEX(TUSSENBEREKENINGEN!C:C, MATCH('Footprint incl maatregelen'!E115, TUSSENBEREKENINGEN!A:A, 0)),0)</f>
        <v>0</v>
      </c>
      <c r="J115" s="134">
        <f>_xlfn.IFNA(INDEX(TUSSENBEREKENINGEN!D:D, MATCH('Footprint incl maatregelen'!D115, TUSSENBEREKENINGEN!A:A, 0)),0)</f>
        <v>0</v>
      </c>
      <c r="K115" s="33">
        <f>_xlfn.IFNA(INDEX(TUSSENBEREKENINGEN!D:D, MATCH('Footprint incl maatregelen'!E115, TUSSENBEREKENINGEN!A:A, 0)),0)</f>
        <v>0</v>
      </c>
      <c r="L115" s="134">
        <f>_xlfn.IFNA(INDEX(TUSSENBEREKENINGEN!E:E, MATCH('Footprint incl maatregelen'!D115, TUSSENBEREKENINGEN!A:A, 0)),0)</f>
        <v>0</v>
      </c>
      <c r="M115" s="33">
        <f>_xlfn.IFNA(INDEX(TUSSENBEREKENINGEN!E:E, MATCH('Footprint incl maatregelen'!E115, TUSSENBEREKENINGEN!A:A, 0)),0)</f>
        <v>0</v>
      </c>
      <c r="N115" s="134">
        <f>_xlfn.IFNA(INDEX(TUSSENBEREKENINGEN!F:F, MATCH('Footprint incl maatregelen'!D115, TUSSENBEREKENINGEN!A:A, 0)),0)</f>
        <v>0</v>
      </c>
      <c r="O115" s="33">
        <f>_xlfn.IFNA(INDEX(TUSSENBEREKENINGEN!F:F, MATCH('Footprint incl maatregelen'!E115, TUSSENBEREKENINGEN!A:A, 0)),0)</f>
        <v>0</v>
      </c>
      <c r="P115" s="134">
        <f>_xlfn.IFNA(INDEX(TUSSENBEREKENINGEN!G:G, MATCH('Footprint incl maatregelen'!D115, TUSSENBEREKENINGEN!A:A, 0)),0)</f>
        <v>0</v>
      </c>
      <c r="Q115" s="33">
        <f>_xlfn.IFNA(INDEX(TUSSENBEREKENINGEN!G:G, MATCH('Footprint incl maatregelen'!E115, TUSSENBEREKENINGEN!A:A, 0)),0)</f>
        <v>0</v>
      </c>
      <c r="R115" s="134">
        <f>_xlfn.IFNA(INDEX(TUSSENBEREKENINGEN!H:H, MATCH('Footprint incl maatregelen'!D115, TUSSENBEREKENINGEN!A:A, 0)),0)</f>
        <v>0</v>
      </c>
      <c r="S115" s="33">
        <f>_xlfn.IFNA(INDEX(TUSSENBEREKENINGEN!H:H, MATCH('Footprint incl maatregelen'!E115, TUSSENBEREKENINGEN!A:A, 0)),0)</f>
        <v>0</v>
      </c>
      <c r="T115" s="120" cm="1">
        <f t="array" ref="T115">_xlfn.IFNA(INDEX('CO2 referentie footprint'!E:E, MATCH(1, (('CO2 referentie footprint'!A:A='Footprint incl maatregelen'!A115)*('CO2 referentie footprint'!C:C='Footprint incl maatregelen'!B115)*('CO2 referentie footprint'!D:D='Footprint incl maatregelen'!C115)), 0)),0)</f>
        <v>0</v>
      </c>
      <c r="U115" s="119">
        <f>_xlfn.IFNA(IF(G115 = "", T115 + (T115 * F115), T115 + (T115 * (F115 + G115)))*(1-'Materieel en Transport'!$I$40),0)</f>
        <v>0</v>
      </c>
      <c r="V115" s="119">
        <f>_xlfn.IFNA(IF(I115="", T115+(T115*H115), T115+(T115*(H115+I115)))*(1-'Materieel en Transport'!$J$40),0)</f>
        <v>0</v>
      </c>
      <c r="W115" s="119">
        <f>_xlfn.IFNA(IF(K115="",T115+(T115*J115),T115+(T115*(J115+K115)))*(1-'Materieel en Transport'!$K$40),0)</f>
        <v>0</v>
      </c>
      <c r="X115" s="119">
        <f>_xlfn.IFNA(IF(M115="",T115+(T115*L115),T115+(T115*(L115+M115)))*(1-'Materieel en Transport'!$L$40),0)</f>
        <v>0</v>
      </c>
      <c r="Y115" s="119">
        <f>_xlfn.IFNA(IF(O115="",T115+(T115*N115),T115+(T115*(N115+O115)))*(1-'Materieel en Transport'!$M$40),0)</f>
        <v>0</v>
      </c>
      <c r="Z115" s="119">
        <f>_xlfn.IFNA(IF(Q115="",T115+(T115*P115),T115+(T115*(P115+Q115)))*(1-'Materieel en Transport'!$N$40),0)</f>
        <v>0</v>
      </c>
      <c r="AA115" s="119">
        <f>_xlfn.IFNA(IF(S115="",T115+(T115*R115),T115+(T115*(R115+S115)))*(1-'Materieel en Transport'!$O$40),0)</f>
        <v>0</v>
      </c>
    </row>
    <row r="116" spans="1:27" x14ac:dyDescent="0.35">
      <c r="A116" s="125" t="s">
        <v>119</v>
      </c>
      <c r="B116" s="128" t="s">
        <v>125</v>
      </c>
      <c r="C116" s="128" t="s">
        <v>57</v>
      </c>
      <c r="D116" s="128" t="s">
        <v>38</v>
      </c>
      <c r="E116" s="131"/>
      <c r="F116" s="137">
        <f>_xlfn.IFNA(INDEX(TUSSENBEREKENINGEN!B:B, MATCH('Footprint incl maatregelen'!D116, TUSSENBEREKENINGEN!A:A, 0)),0)</f>
        <v>0</v>
      </c>
      <c r="G116" s="33">
        <f>_xlfn.IFNA(INDEX(TUSSENBEREKENINGEN!B:B, MATCH('Footprint incl maatregelen'!E116, TUSSENBEREKENINGEN!A:A, 0)),0)</f>
        <v>0</v>
      </c>
      <c r="H116" s="134">
        <f>_xlfn.IFNA(INDEX(TUSSENBEREKENINGEN!C:C, MATCH('Footprint incl maatregelen'!D116, TUSSENBEREKENINGEN!A:A, 0)),0)</f>
        <v>0</v>
      </c>
      <c r="I116" s="33">
        <f>_xlfn.IFNA(INDEX(TUSSENBEREKENINGEN!C:C, MATCH('Footprint incl maatregelen'!E116, TUSSENBEREKENINGEN!A:A, 0)),0)</f>
        <v>0</v>
      </c>
      <c r="J116" s="134">
        <f>_xlfn.IFNA(INDEX(TUSSENBEREKENINGEN!D:D, MATCH('Footprint incl maatregelen'!D116, TUSSENBEREKENINGEN!A:A, 0)),0)</f>
        <v>0</v>
      </c>
      <c r="K116" s="33">
        <f>_xlfn.IFNA(INDEX(TUSSENBEREKENINGEN!D:D, MATCH('Footprint incl maatregelen'!E116, TUSSENBEREKENINGEN!A:A, 0)),0)</f>
        <v>0</v>
      </c>
      <c r="L116" s="134">
        <f>_xlfn.IFNA(INDEX(TUSSENBEREKENINGEN!E:E, MATCH('Footprint incl maatregelen'!D116, TUSSENBEREKENINGEN!A:A, 0)),0)</f>
        <v>0</v>
      </c>
      <c r="M116" s="33">
        <f>_xlfn.IFNA(INDEX(TUSSENBEREKENINGEN!E:E, MATCH('Footprint incl maatregelen'!E116, TUSSENBEREKENINGEN!A:A, 0)),0)</f>
        <v>0</v>
      </c>
      <c r="N116" s="134">
        <f>_xlfn.IFNA(INDEX(TUSSENBEREKENINGEN!F:F, MATCH('Footprint incl maatregelen'!D116, TUSSENBEREKENINGEN!A:A, 0)),0)</f>
        <v>0</v>
      </c>
      <c r="O116" s="33">
        <f>_xlfn.IFNA(INDEX(TUSSENBEREKENINGEN!F:F, MATCH('Footprint incl maatregelen'!E116, TUSSENBEREKENINGEN!A:A, 0)),0)</f>
        <v>0</v>
      </c>
      <c r="P116" s="134">
        <f>_xlfn.IFNA(INDEX(TUSSENBEREKENINGEN!G:G, MATCH('Footprint incl maatregelen'!D116, TUSSENBEREKENINGEN!A:A, 0)),0)</f>
        <v>0</v>
      </c>
      <c r="Q116" s="33">
        <f>_xlfn.IFNA(INDEX(TUSSENBEREKENINGEN!G:G, MATCH('Footprint incl maatregelen'!E116, TUSSENBEREKENINGEN!A:A, 0)),0)</f>
        <v>0</v>
      </c>
      <c r="R116" s="134">
        <f>_xlfn.IFNA(INDEX(TUSSENBEREKENINGEN!H:H, MATCH('Footprint incl maatregelen'!D116, TUSSENBEREKENINGEN!A:A, 0)),0)</f>
        <v>0</v>
      </c>
      <c r="S116" s="33">
        <f>_xlfn.IFNA(INDEX(TUSSENBEREKENINGEN!H:H, MATCH('Footprint incl maatregelen'!E116, TUSSENBEREKENINGEN!A:A, 0)),0)</f>
        <v>0</v>
      </c>
      <c r="T116" s="120" cm="1">
        <f t="array" ref="T116">_xlfn.IFNA(INDEX('CO2 referentie footprint'!E:E, MATCH(1, (('CO2 referentie footprint'!A:A='Footprint incl maatregelen'!A116)*('CO2 referentie footprint'!C:C='Footprint incl maatregelen'!B116)*('CO2 referentie footprint'!D:D='Footprint incl maatregelen'!C116)), 0)),0)</f>
        <v>0</v>
      </c>
      <c r="U116" s="119">
        <f>_xlfn.IFNA(IF(G116 = "", T116 + (T116 * F116), T116 + (T116 * (F116 + G116)))*(1-'Materieel en Transport'!$I$40),0)</f>
        <v>0</v>
      </c>
      <c r="V116" s="119">
        <f>_xlfn.IFNA(IF(I116="", T116+(T116*H116), T116+(T116*(H116+I116)))*(1-'Materieel en Transport'!$J$40),0)</f>
        <v>0</v>
      </c>
      <c r="W116" s="119">
        <f>_xlfn.IFNA(IF(K116="",T116+(T116*J116),T116+(T116*(J116+K116)))*(1-'Materieel en Transport'!$K$40),0)</f>
        <v>0</v>
      </c>
      <c r="X116" s="119">
        <f>_xlfn.IFNA(IF(M116="",T116+(T116*L116),T116+(T116*(L116+M116)))*(1-'Materieel en Transport'!$L$40),0)</f>
        <v>0</v>
      </c>
      <c r="Y116" s="119">
        <f>_xlfn.IFNA(IF(O116="",T116+(T116*N116),T116+(T116*(N116+O116)))*(1-'Materieel en Transport'!$M$40),0)</f>
        <v>0</v>
      </c>
      <c r="Z116" s="119">
        <f>_xlfn.IFNA(IF(Q116="",T116+(T116*P116),T116+(T116*(P116+Q116)))*(1-'Materieel en Transport'!$N$40),0)</f>
        <v>0</v>
      </c>
      <c r="AA116" s="119">
        <f>_xlfn.IFNA(IF(S116="",T116+(T116*R116),T116+(T116*(R116+S116)))*(1-'Materieel en Transport'!$O$40),0)</f>
        <v>0</v>
      </c>
    </row>
    <row r="117" spans="1:27" x14ac:dyDescent="0.35">
      <c r="A117" s="125" t="s">
        <v>119</v>
      </c>
      <c r="B117" s="128" t="s">
        <v>125</v>
      </c>
      <c r="C117" s="128" t="s">
        <v>58</v>
      </c>
      <c r="D117" s="128" t="s">
        <v>59</v>
      </c>
      <c r="E117" s="131"/>
      <c r="F117" s="137">
        <f>_xlfn.IFNA(INDEX(TUSSENBEREKENINGEN!B:B, MATCH('Footprint incl maatregelen'!D117, TUSSENBEREKENINGEN!A:A, 0)),0)</f>
        <v>0</v>
      </c>
      <c r="G117" s="33">
        <f>_xlfn.IFNA(INDEX(TUSSENBEREKENINGEN!B:B, MATCH('Footprint incl maatregelen'!E117, TUSSENBEREKENINGEN!A:A, 0)),0)</f>
        <v>0</v>
      </c>
      <c r="H117" s="134">
        <f>_xlfn.IFNA(INDEX(TUSSENBEREKENINGEN!C:C, MATCH('Footprint incl maatregelen'!D117, TUSSENBEREKENINGEN!A:A, 0)),0)</f>
        <v>0</v>
      </c>
      <c r="I117" s="33">
        <f>_xlfn.IFNA(INDEX(TUSSENBEREKENINGEN!C:C, MATCH('Footprint incl maatregelen'!E117, TUSSENBEREKENINGEN!A:A, 0)),0)</f>
        <v>0</v>
      </c>
      <c r="J117" s="134">
        <f>_xlfn.IFNA(INDEX(TUSSENBEREKENINGEN!D:D, MATCH('Footprint incl maatregelen'!D117, TUSSENBEREKENINGEN!A:A, 0)),0)</f>
        <v>0</v>
      </c>
      <c r="K117" s="33">
        <f>_xlfn.IFNA(INDEX(TUSSENBEREKENINGEN!D:D, MATCH('Footprint incl maatregelen'!E117, TUSSENBEREKENINGEN!A:A, 0)),0)</f>
        <v>0</v>
      </c>
      <c r="L117" s="134">
        <f>_xlfn.IFNA(INDEX(TUSSENBEREKENINGEN!E:E, MATCH('Footprint incl maatregelen'!D117, TUSSENBEREKENINGEN!A:A, 0)),0)</f>
        <v>0</v>
      </c>
      <c r="M117" s="33">
        <f>_xlfn.IFNA(INDEX(TUSSENBEREKENINGEN!E:E, MATCH('Footprint incl maatregelen'!E117, TUSSENBEREKENINGEN!A:A, 0)),0)</f>
        <v>0</v>
      </c>
      <c r="N117" s="134">
        <f>_xlfn.IFNA(INDEX(TUSSENBEREKENINGEN!F:F, MATCH('Footprint incl maatregelen'!D117, TUSSENBEREKENINGEN!A:A, 0)),0)</f>
        <v>0</v>
      </c>
      <c r="O117" s="33">
        <f>_xlfn.IFNA(INDEX(TUSSENBEREKENINGEN!F:F, MATCH('Footprint incl maatregelen'!E117, TUSSENBEREKENINGEN!A:A, 0)),0)</f>
        <v>0</v>
      </c>
      <c r="P117" s="134">
        <f>_xlfn.IFNA(INDEX(TUSSENBEREKENINGEN!G:G, MATCH('Footprint incl maatregelen'!D117, TUSSENBEREKENINGEN!A:A, 0)),0)</f>
        <v>0</v>
      </c>
      <c r="Q117" s="33">
        <f>_xlfn.IFNA(INDEX(TUSSENBEREKENINGEN!G:G, MATCH('Footprint incl maatregelen'!E117, TUSSENBEREKENINGEN!A:A, 0)),0)</f>
        <v>0</v>
      </c>
      <c r="R117" s="134">
        <f>_xlfn.IFNA(INDEX(TUSSENBEREKENINGEN!H:H, MATCH('Footprint incl maatregelen'!D117, TUSSENBEREKENINGEN!A:A, 0)),0)</f>
        <v>0</v>
      </c>
      <c r="S117" s="33">
        <f>_xlfn.IFNA(INDEX(TUSSENBEREKENINGEN!H:H, MATCH('Footprint incl maatregelen'!E117, TUSSENBEREKENINGEN!A:A, 0)),0)</f>
        <v>0</v>
      </c>
      <c r="T117" s="120" cm="1">
        <f t="array" ref="T117">_xlfn.IFNA(INDEX('CO2 referentie footprint'!E:E, MATCH(1, (('CO2 referentie footprint'!A:A='Footprint incl maatregelen'!A117)*('CO2 referentie footprint'!C:C='Footprint incl maatregelen'!B117)*('CO2 referentie footprint'!D:D='Footprint incl maatregelen'!C117)), 0)),0)</f>
        <v>0</v>
      </c>
      <c r="U117" s="119">
        <f>_xlfn.IFNA(IF(G117 = "", T117 + (T117 * F117), T117 + (T117 * (F117 + G117)))*(1-'Materieel en Transport'!$I$40),0)</f>
        <v>0</v>
      </c>
      <c r="V117" s="119">
        <f>_xlfn.IFNA(IF(I117="", T117+(T117*H117), T117+(T117*(H117+I117)))*(1-'Materieel en Transport'!$J$40),0)</f>
        <v>0</v>
      </c>
      <c r="W117" s="119">
        <f>_xlfn.IFNA(IF(K117="",T117+(T117*J117),T117+(T117*(J117+K117)))*(1-'Materieel en Transport'!$K$40),0)</f>
        <v>0</v>
      </c>
      <c r="X117" s="119">
        <f>_xlfn.IFNA(IF(M117="",T117+(T117*L117),T117+(T117*(L117+M117)))*(1-'Materieel en Transport'!$L$40),0)</f>
        <v>0</v>
      </c>
      <c r="Y117" s="119">
        <f>_xlfn.IFNA(IF(O117="",T117+(T117*N117),T117+(T117*(N117+O117)))*(1-'Materieel en Transport'!$M$40),0)</f>
        <v>0</v>
      </c>
      <c r="Z117" s="119">
        <f>_xlfn.IFNA(IF(Q117="",T117+(T117*P117),T117+(T117*(P117+Q117)))*(1-'Materieel en Transport'!$N$40),0)</f>
        <v>0</v>
      </c>
      <c r="AA117" s="119">
        <f>_xlfn.IFNA(IF(S117="",T117+(T117*R117),T117+(T117*(R117+S117)))*(1-'Materieel en Transport'!$O$40),0)</f>
        <v>0</v>
      </c>
    </row>
    <row r="118" spans="1:27" x14ac:dyDescent="0.35">
      <c r="A118" s="125" t="s">
        <v>119</v>
      </c>
      <c r="B118" s="128" t="s">
        <v>125</v>
      </c>
      <c r="C118" s="128" t="s">
        <v>61</v>
      </c>
      <c r="D118" s="128" t="s">
        <v>38</v>
      </c>
      <c r="E118" s="131"/>
      <c r="F118" s="137">
        <f>_xlfn.IFNA(INDEX(TUSSENBEREKENINGEN!B:B, MATCH('Footprint incl maatregelen'!D118, TUSSENBEREKENINGEN!A:A, 0)),0)</f>
        <v>0</v>
      </c>
      <c r="G118" s="33">
        <f>_xlfn.IFNA(INDEX(TUSSENBEREKENINGEN!B:B, MATCH('Footprint incl maatregelen'!E118, TUSSENBEREKENINGEN!A:A, 0)),0)</f>
        <v>0</v>
      </c>
      <c r="H118" s="134">
        <f>_xlfn.IFNA(INDEX(TUSSENBEREKENINGEN!C:C, MATCH('Footprint incl maatregelen'!D118, TUSSENBEREKENINGEN!A:A, 0)),0)</f>
        <v>0</v>
      </c>
      <c r="I118" s="33">
        <f>_xlfn.IFNA(INDEX(TUSSENBEREKENINGEN!C:C, MATCH('Footprint incl maatregelen'!E118, TUSSENBEREKENINGEN!A:A, 0)),0)</f>
        <v>0</v>
      </c>
      <c r="J118" s="134">
        <f>_xlfn.IFNA(INDEX(TUSSENBEREKENINGEN!D:D, MATCH('Footprint incl maatregelen'!D118, TUSSENBEREKENINGEN!A:A, 0)),0)</f>
        <v>0</v>
      </c>
      <c r="K118" s="33">
        <f>_xlfn.IFNA(INDEX(TUSSENBEREKENINGEN!D:D, MATCH('Footprint incl maatregelen'!E118, TUSSENBEREKENINGEN!A:A, 0)),0)</f>
        <v>0</v>
      </c>
      <c r="L118" s="134">
        <f>_xlfn.IFNA(INDEX(TUSSENBEREKENINGEN!E:E, MATCH('Footprint incl maatregelen'!D118, TUSSENBEREKENINGEN!A:A, 0)),0)</f>
        <v>0</v>
      </c>
      <c r="M118" s="33">
        <f>_xlfn.IFNA(INDEX(TUSSENBEREKENINGEN!E:E, MATCH('Footprint incl maatregelen'!E118, TUSSENBEREKENINGEN!A:A, 0)),0)</f>
        <v>0</v>
      </c>
      <c r="N118" s="134">
        <f>_xlfn.IFNA(INDEX(TUSSENBEREKENINGEN!F:F, MATCH('Footprint incl maatregelen'!D118, TUSSENBEREKENINGEN!A:A, 0)),0)</f>
        <v>0</v>
      </c>
      <c r="O118" s="33">
        <f>_xlfn.IFNA(INDEX(TUSSENBEREKENINGEN!F:F, MATCH('Footprint incl maatregelen'!E118, TUSSENBEREKENINGEN!A:A, 0)),0)</f>
        <v>0</v>
      </c>
      <c r="P118" s="134">
        <f>_xlfn.IFNA(INDEX(TUSSENBEREKENINGEN!G:G, MATCH('Footprint incl maatregelen'!D118, TUSSENBEREKENINGEN!A:A, 0)),0)</f>
        <v>0</v>
      </c>
      <c r="Q118" s="33">
        <f>_xlfn.IFNA(INDEX(TUSSENBEREKENINGEN!G:G, MATCH('Footprint incl maatregelen'!E118, TUSSENBEREKENINGEN!A:A, 0)),0)</f>
        <v>0</v>
      </c>
      <c r="R118" s="134">
        <f>_xlfn.IFNA(INDEX(TUSSENBEREKENINGEN!H:H, MATCH('Footprint incl maatregelen'!D118, TUSSENBEREKENINGEN!A:A, 0)),0)</f>
        <v>0</v>
      </c>
      <c r="S118" s="33">
        <f>_xlfn.IFNA(INDEX(TUSSENBEREKENINGEN!H:H, MATCH('Footprint incl maatregelen'!E118, TUSSENBEREKENINGEN!A:A, 0)),0)</f>
        <v>0</v>
      </c>
      <c r="T118" s="120" cm="1">
        <f t="array" ref="T118">_xlfn.IFNA(INDEX('CO2 referentie footprint'!E:E, MATCH(1, (('CO2 referentie footprint'!A:A='Footprint incl maatregelen'!A118)*('CO2 referentie footprint'!C:C='Footprint incl maatregelen'!B118)*('CO2 referentie footprint'!D:D='Footprint incl maatregelen'!C118)), 0)),0)</f>
        <v>0</v>
      </c>
      <c r="U118" s="119">
        <f>_xlfn.IFNA(IF(G118 = "", T118 + (T118 * F118), T118 + (T118 * (F118 + G118)))*(1-'Materieel en Transport'!$I$40),0)</f>
        <v>0</v>
      </c>
      <c r="V118" s="119">
        <f>_xlfn.IFNA(IF(I118="", T118+(T118*H118), T118+(T118*(H118+I118)))*(1-'Materieel en Transport'!$J$40),0)</f>
        <v>0</v>
      </c>
      <c r="W118" s="119">
        <f>_xlfn.IFNA(IF(K118="",T118+(T118*J118),T118+(T118*(J118+K118)))*(1-'Materieel en Transport'!$K$40),0)</f>
        <v>0</v>
      </c>
      <c r="X118" s="119">
        <f>_xlfn.IFNA(IF(M118="",T118+(T118*L118),T118+(T118*(L118+M118)))*(1-'Materieel en Transport'!$L$40),0)</f>
        <v>0</v>
      </c>
      <c r="Y118" s="119">
        <f>_xlfn.IFNA(IF(O118="",T118+(T118*N118),T118+(T118*(N118+O118)))*(1-'Materieel en Transport'!$M$40),0)</f>
        <v>0</v>
      </c>
      <c r="Z118" s="119">
        <f>_xlfn.IFNA(IF(Q118="",T118+(T118*P118),T118+(T118*(P118+Q118)))*(1-'Materieel en Transport'!$N$40),0)</f>
        <v>0</v>
      </c>
      <c r="AA118" s="119">
        <f>_xlfn.IFNA(IF(S118="",T118+(T118*R118),T118+(T118*(R118+S118)))*(1-'Materieel en Transport'!$O$40),0)</f>
        <v>0</v>
      </c>
    </row>
    <row r="119" spans="1:27" x14ac:dyDescent="0.35">
      <c r="A119" s="125" t="s">
        <v>119</v>
      </c>
      <c r="B119" s="128" t="s">
        <v>126</v>
      </c>
      <c r="C119" s="128" t="s">
        <v>65</v>
      </c>
      <c r="D119" s="128" t="s">
        <v>39</v>
      </c>
      <c r="E119" s="131"/>
      <c r="F119" s="137">
        <f>_xlfn.IFNA(INDEX(TUSSENBEREKENINGEN!B:B, MATCH('Footprint incl maatregelen'!D119, TUSSENBEREKENINGEN!A:A, 0)),0)</f>
        <v>0</v>
      </c>
      <c r="G119" s="33">
        <f>_xlfn.IFNA(INDEX(TUSSENBEREKENINGEN!B:B, MATCH('Footprint incl maatregelen'!E119, TUSSENBEREKENINGEN!A:A, 0)),0)</f>
        <v>0</v>
      </c>
      <c r="H119" s="134">
        <f>_xlfn.IFNA(INDEX(TUSSENBEREKENINGEN!C:C, MATCH('Footprint incl maatregelen'!D119, TUSSENBEREKENINGEN!A:A, 0)),0)</f>
        <v>0</v>
      </c>
      <c r="I119" s="33">
        <f>_xlfn.IFNA(INDEX(TUSSENBEREKENINGEN!C:C, MATCH('Footprint incl maatregelen'!E119, TUSSENBEREKENINGEN!A:A, 0)),0)</f>
        <v>0</v>
      </c>
      <c r="J119" s="134">
        <f>_xlfn.IFNA(INDEX(TUSSENBEREKENINGEN!D:D, MATCH('Footprint incl maatregelen'!D119, TUSSENBEREKENINGEN!A:A, 0)),0)</f>
        <v>0</v>
      </c>
      <c r="K119" s="33">
        <f>_xlfn.IFNA(INDEX(TUSSENBEREKENINGEN!D:D, MATCH('Footprint incl maatregelen'!E119, TUSSENBEREKENINGEN!A:A, 0)),0)</f>
        <v>0</v>
      </c>
      <c r="L119" s="134">
        <f>_xlfn.IFNA(INDEX(TUSSENBEREKENINGEN!E:E, MATCH('Footprint incl maatregelen'!D119, TUSSENBEREKENINGEN!A:A, 0)),0)</f>
        <v>0</v>
      </c>
      <c r="M119" s="33">
        <f>_xlfn.IFNA(INDEX(TUSSENBEREKENINGEN!E:E, MATCH('Footprint incl maatregelen'!E119, TUSSENBEREKENINGEN!A:A, 0)),0)</f>
        <v>0</v>
      </c>
      <c r="N119" s="134">
        <f>_xlfn.IFNA(INDEX(TUSSENBEREKENINGEN!F:F, MATCH('Footprint incl maatregelen'!D119, TUSSENBEREKENINGEN!A:A, 0)),0)</f>
        <v>0</v>
      </c>
      <c r="O119" s="33">
        <f>_xlfn.IFNA(INDEX(TUSSENBEREKENINGEN!F:F, MATCH('Footprint incl maatregelen'!E119, TUSSENBEREKENINGEN!A:A, 0)),0)</f>
        <v>0</v>
      </c>
      <c r="P119" s="134">
        <f>_xlfn.IFNA(INDEX(TUSSENBEREKENINGEN!G:G, MATCH('Footprint incl maatregelen'!D119, TUSSENBEREKENINGEN!A:A, 0)),0)</f>
        <v>0</v>
      </c>
      <c r="Q119" s="33">
        <f>_xlfn.IFNA(INDEX(TUSSENBEREKENINGEN!G:G, MATCH('Footprint incl maatregelen'!E119, TUSSENBEREKENINGEN!A:A, 0)),0)</f>
        <v>0</v>
      </c>
      <c r="R119" s="134">
        <f>_xlfn.IFNA(INDEX(TUSSENBEREKENINGEN!H:H, MATCH('Footprint incl maatregelen'!D119, TUSSENBEREKENINGEN!A:A, 0)),0)</f>
        <v>0</v>
      </c>
      <c r="S119" s="33">
        <f>_xlfn.IFNA(INDEX(TUSSENBEREKENINGEN!H:H, MATCH('Footprint incl maatregelen'!E119, TUSSENBEREKENINGEN!A:A, 0)),0)</f>
        <v>0</v>
      </c>
      <c r="T119" s="120" cm="1">
        <f t="array" ref="T119">_xlfn.IFNA(INDEX('CO2 referentie footprint'!E:E, MATCH(1, (('CO2 referentie footprint'!A:A='Footprint incl maatregelen'!A119)*('CO2 referentie footprint'!C:C='Footprint incl maatregelen'!B119)*('CO2 referentie footprint'!D:D='Footprint incl maatregelen'!C119)), 0)),0)</f>
        <v>0</v>
      </c>
      <c r="U119" s="119">
        <f>_xlfn.IFNA(IF(G119 = "", T119 + (T119 * F119), T119 + (T119 * (F119 + G119)))*(1-'Materieel en Transport'!$I$40),0)</f>
        <v>0</v>
      </c>
      <c r="V119" s="119">
        <f>_xlfn.IFNA(IF(I119="", T119+(T119*H119), T119+(T119*(H119+I119)))*(1-'Materieel en Transport'!$J$40),0)</f>
        <v>0</v>
      </c>
      <c r="W119" s="119">
        <f>_xlfn.IFNA(IF(K119="",T119+(T119*J119),T119+(T119*(J119+K119)))*(1-'Materieel en Transport'!$K$40),0)</f>
        <v>0</v>
      </c>
      <c r="X119" s="119">
        <f>_xlfn.IFNA(IF(M119="",T119+(T119*L119),T119+(T119*(L119+M119)))*(1-'Materieel en Transport'!$L$40),0)</f>
        <v>0</v>
      </c>
      <c r="Y119" s="119">
        <f>_xlfn.IFNA(IF(O119="",T119+(T119*N119),T119+(T119*(N119+O119)))*(1-'Materieel en Transport'!$M$40),0)</f>
        <v>0</v>
      </c>
      <c r="Z119" s="119">
        <f>_xlfn.IFNA(IF(Q119="",T119+(T119*P119),T119+(T119*(P119+Q119)))*(1-'Materieel en Transport'!$N$40),0)</f>
        <v>0</v>
      </c>
      <c r="AA119" s="119">
        <f>_xlfn.IFNA(IF(S119="",T119+(T119*R119),T119+(T119*(R119+S119)))*(1-'Materieel en Transport'!$O$40),0)</f>
        <v>0</v>
      </c>
    </row>
    <row r="120" spans="1:27" x14ac:dyDescent="0.35">
      <c r="A120" s="125" t="s">
        <v>119</v>
      </c>
      <c r="B120" s="128" t="s">
        <v>126</v>
      </c>
      <c r="C120" s="128" t="s">
        <v>58</v>
      </c>
      <c r="D120" s="128" t="s">
        <v>59</v>
      </c>
      <c r="E120" s="131"/>
      <c r="F120" s="137">
        <f>_xlfn.IFNA(INDEX(TUSSENBEREKENINGEN!B:B, MATCH('Footprint incl maatregelen'!D120, TUSSENBEREKENINGEN!A:A, 0)),0)</f>
        <v>0</v>
      </c>
      <c r="G120" s="33">
        <f>_xlfn.IFNA(INDEX(TUSSENBEREKENINGEN!B:B, MATCH('Footprint incl maatregelen'!E120, TUSSENBEREKENINGEN!A:A, 0)),0)</f>
        <v>0</v>
      </c>
      <c r="H120" s="134">
        <f>_xlfn.IFNA(INDEX(TUSSENBEREKENINGEN!C:C, MATCH('Footprint incl maatregelen'!D120, TUSSENBEREKENINGEN!A:A, 0)),0)</f>
        <v>0</v>
      </c>
      <c r="I120" s="33">
        <f>_xlfn.IFNA(INDEX(TUSSENBEREKENINGEN!C:C, MATCH('Footprint incl maatregelen'!E120, TUSSENBEREKENINGEN!A:A, 0)),0)</f>
        <v>0</v>
      </c>
      <c r="J120" s="134">
        <f>_xlfn.IFNA(INDEX(TUSSENBEREKENINGEN!D:D, MATCH('Footprint incl maatregelen'!D120, TUSSENBEREKENINGEN!A:A, 0)),0)</f>
        <v>0</v>
      </c>
      <c r="K120" s="33">
        <f>_xlfn.IFNA(INDEX(TUSSENBEREKENINGEN!D:D, MATCH('Footprint incl maatregelen'!E120, TUSSENBEREKENINGEN!A:A, 0)),0)</f>
        <v>0</v>
      </c>
      <c r="L120" s="134">
        <f>_xlfn.IFNA(INDEX(TUSSENBEREKENINGEN!E:E, MATCH('Footprint incl maatregelen'!D120, TUSSENBEREKENINGEN!A:A, 0)),0)</f>
        <v>0</v>
      </c>
      <c r="M120" s="33">
        <f>_xlfn.IFNA(INDEX(TUSSENBEREKENINGEN!E:E, MATCH('Footprint incl maatregelen'!E120, TUSSENBEREKENINGEN!A:A, 0)),0)</f>
        <v>0</v>
      </c>
      <c r="N120" s="134">
        <f>_xlfn.IFNA(INDEX(TUSSENBEREKENINGEN!F:F, MATCH('Footprint incl maatregelen'!D120, TUSSENBEREKENINGEN!A:A, 0)),0)</f>
        <v>0</v>
      </c>
      <c r="O120" s="33">
        <f>_xlfn.IFNA(INDEX(TUSSENBEREKENINGEN!F:F, MATCH('Footprint incl maatregelen'!E120, TUSSENBEREKENINGEN!A:A, 0)),0)</f>
        <v>0</v>
      </c>
      <c r="P120" s="134">
        <f>_xlfn.IFNA(INDEX(TUSSENBEREKENINGEN!G:G, MATCH('Footprint incl maatregelen'!D120, TUSSENBEREKENINGEN!A:A, 0)),0)</f>
        <v>0</v>
      </c>
      <c r="Q120" s="33">
        <f>_xlfn.IFNA(INDEX(TUSSENBEREKENINGEN!G:G, MATCH('Footprint incl maatregelen'!E120, TUSSENBEREKENINGEN!A:A, 0)),0)</f>
        <v>0</v>
      </c>
      <c r="R120" s="134">
        <f>_xlfn.IFNA(INDEX(TUSSENBEREKENINGEN!H:H, MATCH('Footprint incl maatregelen'!D120, TUSSENBEREKENINGEN!A:A, 0)),0)</f>
        <v>0</v>
      </c>
      <c r="S120" s="33">
        <f>_xlfn.IFNA(INDEX(TUSSENBEREKENINGEN!H:H, MATCH('Footprint incl maatregelen'!E120, TUSSENBEREKENINGEN!A:A, 0)),0)</f>
        <v>0</v>
      </c>
      <c r="T120" s="120" cm="1">
        <f t="array" ref="T120">_xlfn.IFNA(INDEX('CO2 referentie footprint'!E:E, MATCH(1, (('CO2 referentie footprint'!A:A='Footprint incl maatregelen'!A120)*('CO2 referentie footprint'!C:C='Footprint incl maatregelen'!B120)*('CO2 referentie footprint'!D:D='Footprint incl maatregelen'!C120)), 0)),0)</f>
        <v>0</v>
      </c>
      <c r="U120" s="119">
        <f>_xlfn.IFNA(IF(G120 = "", T120 + (T120 * F120), T120 + (T120 * (F120 + G120)))*(1-'Materieel en Transport'!$I$40),0)</f>
        <v>0</v>
      </c>
      <c r="V120" s="119">
        <f>_xlfn.IFNA(IF(I120="", T120+(T120*H120), T120+(T120*(H120+I120)))*(1-'Materieel en Transport'!$J$40),0)</f>
        <v>0</v>
      </c>
      <c r="W120" s="119">
        <f>_xlfn.IFNA(IF(K120="",T120+(T120*J120),T120+(T120*(J120+K120)))*(1-'Materieel en Transport'!$K$40),0)</f>
        <v>0</v>
      </c>
      <c r="X120" s="119">
        <f>_xlfn.IFNA(IF(M120="",T120+(T120*L120),T120+(T120*(L120+M120)))*(1-'Materieel en Transport'!$L$40),0)</f>
        <v>0</v>
      </c>
      <c r="Y120" s="119">
        <f>_xlfn.IFNA(IF(O120="",T120+(T120*N120),T120+(T120*(N120+O120)))*(1-'Materieel en Transport'!$M$40),0)</f>
        <v>0</v>
      </c>
      <c r="Z120" s="119">
        <f>_xlfn.IFNA(IF(Q120="",T120+(T120*P120),T120+(T120*(P120+Q120)))*(1-'Materieel en Transport'!$N$40),0)</f>
        <v>0</v>
      </c>
      <c r="AA120" s="119">
        <f>_xlfn.IFNA(IF(S120="",T120+(T120*R120),T120+(T120*(R120+S120)))*(1-'Materieel en Transport'!$O$40),0)</f>
        <v>0</v>
      </c>
    </row>
    <row r="121" spans="1:27" x14ac:dyDescent="0.35">
      <c r="A121" s="125" t="s">
        <v>119</v>
      </c>
      <c r="B121" s="128" t="s">
        <v>126</v>
      </c>
      <c r="C121" s="128" t="s">
        <v>60</v>
      </c>
      <c r="D121" s="128" t="s">
        <v>38</v>
      </c>
      <c r="E121" s="131"/>
      <c r="F121" s="137">
        <f>_xlfn.IFNA(INDEX(TUSSENBEREKENINGEN!B:B, MATCH('Footprint incl maatregelen'!D121, TUSSENBEREKENINGEN!A:A, 0)),0)</f>
        <v>0</v>
      </c>
      <c r="G121" s="33">
        <f>_xlfn.IFNA(INDEX(TUSSENBEREKENINGEN!B:B, MATCH('Footprint incl maatregelen'!E121, TUSSENBEREKENINGEN!A:A, 0)),0)</f>
        <v>0</v>
      </c>
      <c r="H121" s="134">
        <f>_xlfn.IFNA(INDEX(TUSSENBEREKENINGEN!C:C, MATCH('Footprint incl maatregelen'!D121, TUSSENBEREKENINGEN!A:A, 0)),0)</f>
        <v>0</v>
      </c>
      <c r="I121" s="33">
        <f>_xlfn.IFNA(INDEX(TUSSENBEREKENINGEN!C:C, MATCH('Footprint incl maatregelen'!E121, TUSSENBEREKENINGEN!A:A, 0)),0)</f>
        <v>0</v>
      </c>
      <c r="J121" s="134">
        <f>_xlfn.IFNA(INDEX(TUSSENBEREKENINGEN!D:D, MATCH('Footprint incl maatregelen'!D121, TUSSENBEREKENINGEN!A:A, 0)),0)</f>
        <v>0</v>
      </c>
      <c r="K121" s="33">
        <f>_xlfn.IFNA(INDEX(TUSSENBEREKENINGEN!D:D, MATCH('Footprint incl maatregelen'!E121, TUSSENBEREKENINGEN!A:A, 0)),0)</f>
        <v>0</v>
      </c>
      <c r="L121" s="134">
        <f>_xlfn.IFNA(INDEX(TUSSENBEREKENINGEN!E:E, MATCH('Footprint incl maatregelen'!D121, TUSSENBEREKENINGEN!A:A, 0)),0)</f>
        <v>0</v>
      </c>
      <c r="M121" s="33">
        <f>_xlfn.IFNA(INDEX(TUSSENBEREKENINGEN!E:E, MATCH('Footprint incl maatregelen'!E121, TUSSENBEREKENINGEN!A:A, 0)),0)</f>
        <v>0</v>
      </c>
      <c r="N121" s="134">
        <f>_xlfn.IFNA(INDEX(TUSSENBEREKENINGEN!F:F, MATCH('Footprint incl maatregelen'!D121, TUSSENBEREKENINGEN!A:A, 0)),0)</f>
        <v>0</v>
      </c>
      <c r="O121" s="33">
        <f>_xlfn.IFNA(INDEX(TUSSENBEREKENINGEN!F:F, MATCH('Footprint incl maatregelen'!E121, TUSSENBEREKENINGEN!A:A, 0)),0)</f>
        <v>0</v>
      </c>
      <c r="P121" s="134">
        <f>_xlfn.IFNA(INDEX(TUSSENBEREKENINGEN!G:G, MATCH('Footprint incl maatregelen'!D121, TUSSENBEREKENINGEN!A:A, 0)),0)</f>
        <v>0</v>
      </c>
      <c r="Q121" s="33">
        <f>_xlfn.IFNA(INDEX(TUSSENBEREKENINGEN!G:G, MATCH('Footprint incl maatregelen'!E121, TUSSENBEREKENINGEN!A:A, 0)),0)</f>
        <v>0</v>
      </c>
      <c r="R121" s="134">
        <f>_xlfn.IFNA(INDEX(TUSSENBEREKENINGEN!H:H, MATCH('Footprint incl maatregelen'!D121, TUSSENBEREKENINGEN!A:A, 0)),0)</f>
        <v>0</v>
      </c>
      <c r="S121" s="33">
        <f>_xlfn.IFNA(INDEX(TUSSENBEREKENINGEN!H:H, MATCH('Footprint incl maatregelen'!E121, TUSSENBEREKENINGEN!A:A, 0)),0)</f>
        <v>0</v>
      </c>
      <c r="T121" s="120" cm="1">
        <f t="array" ref="T121">_xlfn.IFNA(INDEX('CO2 referentie footprint'!E:E, MATCH(1, (('CO2 referentie footprint'!A:A='Footprint incl maatregelen'!A121)*('CO2 referentie footprint'!C:C='Footprint incl maatregelen'!B121)*('CO2 referentie footprint'!D:D='Footprint incl maatregelen'!C121)), 0)),0)</f>
        <v>0</v>
      </c>
      <c r="U121" s="119">
        <f>_xlfn.IFNA(IF(G121 = "", T121 + (T121 * F121), T121 + (T121 * (F121 + G121)))*(1-'Materieel en Transport'!$I$40),0)</f>
        <v>0</v>
      </c>
      <c r="V121" s="119">
        <f>_xlfn.IFNA(IF(I121="", T121+(T121*H121), T121+(T121*(H121+I121)))*(1-'Materieel en Transport'!$J$40),0)</f>
        <v>0</v>
      </c>
      <c r="W121" s="119">
        <f>_xlfn.IFNA(IF(K121="",T121+(T121*J121),T121+(T121*(J121+K121)))*(1-'Materieel en Transport'!$K$40),0)</f>
        <v>0</v>
      </c>
      <c r="X121" s="119">
        <f>_xlfn.IFNA(IF(M121="",T121+(T121*L121),T121+(T121*(L121+M121)))*(1-'Materieel en Transport'!$L$40),0)</f>
        <v>0</v>
      </c>
      <c r="Y121" s="119">
        <f>_xlfn.IFNA(IF(O121="",T121+(T121*N121),T121+(T121*(N121+O121)))*(1-'Materieel en Transport'!$M$40),0)</f>
        <v>0</v>
      </c>
      <c r="Z121" s="119">
        <f>_xlfn.IFNA(IF(Q121="",T121+(T121*P121),T121+(T121*(P121+Q121)))*(1-'Materieel en Transport'!$N$40),0)</f>
        <v>0</v>
      </c>
      <c r="AA121" s="119">
        <f>_xlfn.IFNA(IF(S121="",T121+(T121*R121),T121+(T121*(R121+S121)))*(1-'Materieel en Transport'!$O$40),0)</f>
        <v>0</v>
      </c>
    </row>
    <row r="122" spans="1:27" x14ac:dyDescent="0.35">
      <c r="A122" s="125" t="s">
        <v>119</v>
      </c>
      <c r="B122" s="128" t="s">
        <v>127</v>
      </c>
      <c r="C122" s="128" t="s">
        <v>84</v>
      </c>
      <c r="D122" s="128" t="s">
        <v>59</v>
      </c>
      <c r="E122" s="131"/>
      <c r="F122" s="137">
        <f>_xlfn.IFNA(INDEX(TUSSENBEREKENINGEN!B:B, MATCH('Footprint incl maatregelen'!D122, TUSSENBEREKENINGEN!A:A, 0)),0)</f>
        <v>0</v>
      </c>
      <c r="G122" s="33">
        <f>_xlfn.IFNA(INDEX(TUSSENBEREKENINGEN!B:B, MATCH('Footprint incl maatregelen'!E122, TUSSENBEREKENINGEN!A:A, 0)),0)</f>
        <v>0</v>
      </c>
      <c r="H122" s="134">
        <f>_xlfn.IFNA(INDEX(TUSSENBEREKENINGEN!C:C, MATCH('Footprint incl maatregelen'!D122, TUSSENBEREKENINGEN!A:A, 0)),0)</f>
        <v>0</v>
      </c>
      <c r="I122" s="33">
        <f>_xlfn.IFNA(INDEX(TUSSENBEREKENINGEN!C:C, MATCH('Footprint incl maatregelen'!E122, TUSSENBEREKENINGEN!A:A, 0)),0)</f>
        <v>0</v>
      </c>
      <c r="J122" s="134">
        <f>_xlfn.IFNA(INDEX(TUSSENBEREKENINGEN!D:D, MATCH('Footprint incl maatregelen'!D122, TUSSENBEREKENINGEN!A:A, 0)),0)</f>
        <v>0</v>
      </c>
      <c r="K122" s="33">
        <f>_xlfn.IFNA(INDEX(TUSSENBEREKENINGEN!D:D, MATCH('Footprint incl maatregelen'!E122, TUSSENBEREKENINGEN!A:A, 0)),0)</f>
        <v>0</v>
      </c>
      <c r="L122" s="134">
        <f>_xlfn.IFNA(INDEX(TUSSENBEREKENINGEN!E:E, MATCH('Footprint incl maatregelen'!D122, TUSSENBEREKENINGEN!A:A, 0)),0)</f>
        <v>0</v>
      </c>
      <c r="M122" s="33">
        <f>_xlfn.IFNA(INDEX(TUSSENBEREKENINGEN!E:E, MATCH('Footprint incl maatregelen'!E122, TUSSENBEREKENINGEN!A:A, 0)),0)</f>
        <v>0</v>
      </c>
      <c r="N122" s="134">
        <f>_xlfn.IFNA(INDEX(TUSSENBEREKENINGEN!F:F, MATCH('Footprint incl maatregelen'!D122, TUSSENBEREKENINGEN!A:A, 0)),0)</f>
        <v>0</v>
      </c>
      <c r="O122" s="33">
        <f>_xlfn.IFNA(INDEX(TUSSENBEREKENINGEN!F:F, MATCH('Footprint incl maatregelen'!E122, TUSSENBEREKENINGEN!A:A, 0)),0)</f>
        <v>0</v>
      </c>
      <c r="P122" s="134">
        <f>_xlfn.IFNA(INDEX(TUSSENBEREKENINGEN!G:G, MATCH('Footprint incl maatregelen'!D122, TUSSENBEREKENINGEN!A:A, 0)),0)</f>
        <v>0</v>
      </c>
      <c r="Q122" s="33">
        <f>_xlfn.IFNA(INDEX(TUSSENBEREKENINGEN!G:G, MATCH('Footprint incl maatregelen'!E122, TUSSENBEREKENINGEN!A:A, 0)),0)</f>
        <v>0</v>
      </c>
      <c r="R122" s="134">
        <f>_xlfn.IFNA(INDEX(TUSSENBEREKENINGEN!H:H, MATCH('Footprint incl maatregelen'!D122, TUSSENBEREKENINGEN!A:A, 0)),0)</f>
        <v>0</v>
      </c>
      <c r="S122" s="33">
        <f>_xlfn.IFNA(INDEX(TUSSENBEREKENINGEN!H:H, MATCH('Footprint incl maatregelen'!E122, TUSSENBEREKENINGEN!A:A, 0)),0)</f>
        <v>0</v>
      </c>
      <c r="T122" s="120" cm="1">
        <f t="array" ref="T122">_xlfn.IFNA(INDEX('CO2 referentie footprint'!E:E, MATCH(1, (('CO2 referentie footprint'!A:A='Footprint incl maatregelen'!A122)*('CO2 referentie footprint'!C:C='Footprint incl maatregelen'!B122)*('CO2 referentie footprint'!D:D='Footprint incl maatregelen'!C122)), 0)),0)</f>
        <v>0</v>
      </c>
      <c r="U122" s="119">
        <f>_xlfn.IFNA(IF(G122 = "", T122 + (T122 * F122), T122 + (T122 * (F122 + G122)))*(1-'Materieel en Transport'!$I$40),0)</f>
        <v>0</v>
      </c>
      <c r="V122" s="119">
        <f>_xlfn.IFNA(IF(I122="", T122+(T122*H122), T122+(T122*(H122+I122)))*(1-'Materieel en Transport'!$J$40),0)</f>
        <v>0</v>
      </c>
      <c r="W122" s="119">
        <f>_xlfn.IFNA(IF(K122="",T122+(T122*J122),T122+(T122*(J122+K122)))*(1-'Materieel en Transport'!$K$40),0)</f>
        <v>0</v>
      </c>
      <c r="X122" s="119">
        <f>_xlfn.IFNA(IF(M122="",T122+(T122*L122),T122+(T122*(L122+M122)))*(1-'Materieel en Transport'!$L$40),0)</f>
        <v>0</v>
      </c>
      <c r="Y122" s="119">
        <f>_xlfn.IFNA(IF(O122="",T122+(T122*N122),T122+(T122*(N122+O122)))*(1-'Materieel en Transport'!$M$40),0)</f>
        <v>0</v>
      </c>
      <c r="Z122" s="119">
        <f>_xlfn.IFNA(IF(Q122="",T122+(T122*P122),T122+(T122*(P122+Q122)))*(1-'Materieel en Transport'!$N$40),0)</f>
        <v>0</v>
      </c>
      <c r="AA122" s="119">
        <f>_xlfn.IFNA(IF(S122="",T122+(T122*R122),T122+(T122*(R122+S122)))*(1-'Materieel en Transport'!$O$40),0)</f>
        <v>0</v>
      </c>
    </row>
    <row r="123" spans="1:27" x14ac:dyDescent="0.35">
      <c r="A123" s="125" t="s">
        <v>128</v>
      </c>
      <c r="B123" s="128" t="s">
        <v>129</v>
      </c>
      <c r="C123" s="128" t="s">
        <v>55</v>
      </c>
      <c r="D123" s="128" t="s">
        <v>40</v>
      </c>
      <c r="E123" s="131"/>
      <c r="F123" s="137">
        <f>_xlfn.IFNA(INDEX(TUSSENBEREKENINGEN!B:B, MATCH('Footprint incl maatregelen'!D123, TUSSENBEREKENINGEN!A:A, 0)),0)</f>
        <v>0</v>
      </c>
      <c r="G123" s="33">
        <f>_xlfn.IFNA(INDEX(TUSSENBEREKENINGEN!B:B, MATCH('Footprint incl maatregelen'!E123, TUSSENBEREKENINGEN!A:A, 0)),0)</f>
        <v>0</v>
      </c>
      <c r="H123" s="134">
        <f>_xlfn.IFNA(INDEX(TUSSENBEREKENINGEN!C:C, MATCH('Footprint incl maatregelen'!D123, TUSSENBEREKENINGEN!A:A, 0)),0)</f>
        <v>0</v>
      </c>
      <c r="I123" s="33">
        <f>_xlfn.IFNA(INDEX(TUSSENBEREKENINGEN!C:C, MATCH('Footprint incl maatregelen'!E123, TUSSENBEREKENINGEN!A:A, 0)),0)</f>
        <v>0</v>
      </c>
      <c r="J123" s="134">
        <f>_xlfn.IFNA(INDEX(TUSSENBEREKENINGEN!D:D, MATCH('Footprint incl maatregelen'!D123, TUSSENBEREKENINGEN!A:A, 0)),0)</f>
        <v>0</v>
      </c>
      <c r="K123" s="33">
        <f>_xlfn.IFNA(INDEX(TUSSENBEREKENINGEN!D:D, MATCH('Footprint incl maatregelen'!E123, TUSSENBEREKENINGEN!A:A, 0)),0)</f>
        <v>0</v>
      </c>
      <c r="L123" s="134">
        <f>_xlfn.IFNA(INDEX(TUSSENBEREKENINGEN!E:E, MATCH('Footprint incl maatregelen'!D123, TUSSENBEREKENINGEN!A:A, 0)),0)</f>
        <v>0</v>
      </c>
      <c r="M123" s="33">
        <f>_xlfn.IFNA(INDEX(TUSSENBEREKENINGEN!E:E, MATCH('Footprint incl maatregelen'!E123, TUSSENBEREKENINGEN!A:A, 0)),0)</f>
        <v>0</v>
      </c>
      <c r="N123" s="134">
        <f>_xlfn.IFNA(INDEX(TUSSENBEREKENINGEN!F:F, MATCH('Footprint incl maatregelen'!D123, TUSSENBEREKENINGEN!A:A, 0)),0)</f>
        <v>0</v>
      </c>
      <c r="O123" s="33">
        <f>_xlfn.IFNA(INDEX(TUSSENBEREKENINGEN!F:F, MATCH('Footprint incl maatregelen'!E123, TUSSENBEREKENINGEN!A:A, 0)),0)</f>
        <v>0</v>
      </c>
      <c r="P123" s="134">
        <f>_xlfn.IFNA(INDEX(TUSSENBEREKENINGEN!G:G, MATCH('Footprint incl maatregelen'!D123, TUSSENBEREKENINGEN!A:A, 0)),0)</f>
        <v>0</v>
      </c>
      <c r="Q123" s="33">
        <f>_xlfn.IFNA(INDEX(TUSSENBEREKENINGEN!G:G, MATCH('Footprint incl maatregelen'!E123, TUSSENBEREKENINGEN!A:A, 0)),0)</f>
        <v>0</v>
      </c>
      <c r="R123" s="134">
        <f>_xlfn.IFNA(INDEX(TUSSENBEREKENINGEN!H:H, MATCH('Footprint incl maatregelen'!D123, TUSSENBEREKENINGEN!A:A, 0)),0)</f>
        <v>0</v>
      </c>
      <c r="S123" s="33">
        <f>_xlfn.IFNA(INDEX(TUSSENBEREKENINGEN!H:H, MATCH('Footprint incl maatregelen'!E123, TUSSENBEREKENINGEN!A:A, 0)),0)</f>
        <v>0</v>
      </c>
      <c r="T123" s="120" cm="1">
        <f t="array" ref="T123">_xlfn.IFNA(INDEX('CO2 referentie footprint'!E:E, MATCH(1, (('CO2 referentie footprint'!A:A='Footprint incl maatregelen'!A123)*('CO2 referentie footprint'!C:C='Footprint incl maatregelen'!B123)*('CO2 referentie footprint'!D:D='Footprint incl maatregelen'!C123)), 0)),0)</f>
        <v>0</v>
      </c>
      <c r="U123" s="119">
        <f>_xlfn.IFNA(IF(G123 = "", T123 + (T123 * F123), T123 + (T123 * (F123 + G123)))*(1-'Materieel en Transport'!$I$40),0)</f>
        <v>0</v>
      </c>
      <c r="V123" s="119">
        <f>_xlfn.IFNA(IF(I123="", T123+(T123*H123), T123+(T123*(H123+I123)))*(1-'Materieel en Transport'!$J$40),0)</f>
        <v>0</v>
      </c>
      <c r="W123" s="119">
        <f>_xlfn.IFNA(IF(K123="",T123+(T123*J123),T123+(T123*(J123+K123)))*(1-'Materieel en Transport'!$K$40),0)</f>
        <v>0</v>
      </c>
      <c r="X123" s="119">
        <f>_xlfn.IFNA(IF(M123="",T123+(T123*L123),T123+(T123*(L123+M123)))*(1-'Materieel en Transport'!$L$40),0)</f>
        <v>0</v>
      </c>
      <c r="Y123" s="119">
        <f>_xlfn.IFNA(IF(O123="",T123+(T123*N123),T123+(T123*(N123+O123)))*(1-'Materieel en Transport'!$M$40),0)</f>
        <v>0</v>
      </c>
      <c r="Z123" s="119">
        <f>_xlfn.IFNA(IF(Q123="",T123+(T123*P123),T123+(T123*(P123+Q123)))*(1-'Materieel en Transport'!$N$40),0)</f>
        <v>0</v>
      </c>
      <c r="AA123" s="119">
        <f>_xlfn.IFNA(IF(S123="",T123+(T123*R123),T123+(T123*(R123+S123)))*(1-'Materieel en Transport'!$O$40),0)</f>
        <v>0</v>
      </c>
    </row>
    <row r="124" spans="1:27" x14ac:dyDescent="0.35">
      <c r="A124" s="125" t="s">
        <v>128</v>
      </c>
      <c r="B124" s="128" t="s">
        <v>129</v>
      </c>
      <c r="C124" s="128" t="s">
        <v>56</v>
      </c>
      <c r="D124" s="128" t="s">
        <v>38</v>
      </c>
      <c r="E124" s="131"/>
      <c r="F124" s="137">
        <f>_xlfn.IFNA(INDEX(TUSSENBEREKENINGEN!B:B, MATCH('Footprint incl maatregelen'!D124, TUSSENBEREKENINGEN!A:A, 0)),0)</f>
        <v>0</v>
      </c>
      <c r="G124" s="33">
        <f>_xlfn.IFNA(INDEX(TUSSENBEREKENINGEN!B:B, MATCH('Footprint incl maatregelen'!E124, TUSSENBEREKENINGEN!A:A, 0)),0)</f>
        <v>0</v>
      </c>
      <c r="H124" s="134">
        <f>_xlfn.IFNA(INDEX(TUSSENBEREKENINGEN!C:C, MATCH('Footprint incl maatregelen'!D124, TUSSENBEREKENINGEN!A:A, 0)),0)</f>
        <v>0</v>
      </c>
      <c r="I124" s="33">
        <f>_xlfn.IFNA(INDEX(TUSSENBEREKENINGEN!C:C, MATCH('Footprint incl maatregelen'!E124, TUSSENBEREKENINGEN!A:A, 0)),0)</f>
        <v>0</v>
      </c>
      <c r="J124" s="134">
        <f>_xlfn.IFNA(INDEX(TUSSENBEREKENINGEN!D:D, MATCH('Footprint incl maatregelen'!D124, TUSSENBEREKENINGEN!A:A, 0)),0)</f>
        <v>0</v>
      </c>
      <c r="K124" s="33">
        <f>_xlfn.IFNA(INDEX(TUSSENBEREKENINGEN!D:D, MATCH('Footprint incl maatregelen'!E124, TUSSENBEREKENINGEN!A:A, 0)),0)</f>
        <v>0</v>
      </c>
      <c r="L124" s="134">
        <f>_xlfn.IFNA(INDEX(TUSSENBEREKENINGEN!E:E, MATCH('Footprint incl maatregelen'!D124, TUSSENBEREKENINGEN!A:A, 0)),0)</f>
        <v>0</v>
      </c>
      <c r="M124" s="33">
        <f>_xlfn.IFNA(INDEX(TUSSENBEREKENINGEN!E:E, MATCH('Footprint incl maatregelen'!E124, TUSSENBEREKENINGEN!A:A, 0)),0)</f>
        <v>0</v>
      </c>
      <c r="N124" s="134">
        <f>_xlfn.IFNA(INDEX(TUSSENBEREKENINGEN!F:F, MATCH('Footprint incl maatregelen'!D124, TUSSENBEREKENINGEN!A:A, 0)),0)</f>
        <v>0</v>
      </c>
      <c r="O124" s="33">
        <f>_xlfn.IFNA(INDEX(TUSSENBEREKENINGEN!F:F, MATCH('Footprint incl maatregelen'!E124, TUSSENBEREKENINGEN!A:A, 0)),0)</f>
        <v>0</v>
      </c>
      <c r="P124" s="134">
        <f>_xlfn.IFNA(INDEX(TUSSENBEREKENINGEN!G:G, MATCH('Footprint incl maatregelen'!D124, TUSSENBEREKENINGEN!A:A, 0)),0)</f>
        <v>0</v>
      </c>
      <c r="Q124" s="33">
        <f>_xlfn.IFNA(INDEX(TUSSENBEREKENINGEN!G:G, MATCH('Footprint incl maatregelen'!E124, TUSSENBEREKENINGEN!A:A, 0)),0)</f>
        <v>0</v>
      </c>
      <c r="R124" s="134">
        <f>_xlfn.IFNA(INDEX(TUSSENBEREKENINGEN!H:H, MATCH('Footprint incl maatregelen'!D124, TUSSENBEREKENINGEN!A:A, 0)),0)</f>
        <v>0</v>
      </c>
      <c r="S124" s="33">
        <f>_xlfn.IFNA(INDEX(TUSSENBEREKENINGEN!H:H, MATCH('Footprint incl maatregelen'!E124, TUSSENBEREKENINGEN!A:A, 0)),0)</f>
        <v>0</v>
      </c>
      <c r="T124" s="120" cm="1">
        <f t="array" ref="T124">_xlfn.IFNA(INDEX('CO2 referentie footprint'!E:E, MATCH(1, (('CO2 referentie footprint'!A:A='Footprint incl maatregelen'!A124)*('CO2 referentie footprint'!C:C='Footprint incl maatregelen'!B124)*('CO2 referentie footprint'!D:D='Footprint incl maatregelen'!C124)), 0)),0)</f>
        <v>0</v>
      </c>
      <c r="U124" s="119">
        <f>_xlfn.IFNA(IF(G124 = "", T124 + (T124 * F124), T124 + (T124 * (F124 + G124)))*(1-'Materieel en Transport'!$I$40),0)</f>
        <v>0</v>
      </c>
      <c r="V124" s="119">
        <f>_xlfn.IFNA(IF(I124="", T124+(T124*H124), T124+(T124*(H124+I124)))*(1-'Materieel en Transport'!$J$40),0)</f>
        <v>0</v>
      </c>
      <c r="W124" s="119">
        <f>_xlfn.IFNA(IF(K124="",T124+(T124*J124),T124+(T124*(J124+K124)))*(1-'Materieel en Transport'!$K$40),0)</f>
        <v>0</v>
      </c>
      <c r="X124" s="119">
        <f>_xlfn.IFNA(IF(M124="",T124+(T124*L124),T124+(T124*(L124+M124)))*(1-'Materieel en Transport'!$L$40),0)</f>
        <v>0</v>
      </c>
      <c r="Y124" s="119">
        <f>_xlfn.IFNA(IF(O124="",T124+(T124*N124),T124+(T124*(N124+O124)))*(1-'Materieel en Transport'!$M$40),0)</f>
        <v>0</v>
      </c>
      <c r="Z124" s="119">
        <f>_xlfn.IFNA(IF(Q124="",T124+(T124*P124),T124+(T124*(P124+Q124)))*(1-'Materieel en Transport'!$N$40),0)</f>
        <v>0</v>
      </c>
      <c r="AA124" s="119">
        <f>_xlfn.IFNA(IF(S124="",T124+(T124*R124),T124+(T124*(R124+S124)))*(1-'Materieel en Transport'!$O$40),0)</f>
        <v>0</v>
      </c>
    </row>
    <row r="125" spans="1:27" x14ac:dyDescent="0.35">
      <c r="A125" s="125" t="s">
        <v>128</v>
      </c>
      <c r="B125" s="128" t="s">
        <v>129</v>
      </c>
      <c r="C125" s="128" t="s">
        <v>57</v>
      </c>
      <c r="D125" s="128" t="s">
        <v>38</v>
      </c>
      <c r="E125" s="131"/>
      <c r="F125" s="137">
        <f>_xlfn.IFNA(INDEX(TUSSENBEREKENINGEN!B:B, MATCH('Footprint incl maatregelen'!D125, TUSSENBEREKENINGEN!A:A, 0)),0)</f>
        <v>0</v>
      </c>
      <c r="G125" s="33">
        <f>_xlfn.IFNA(INDEX(TUSSENBEREKENINGEN!B:B, MATCH('Footprint incl maatregelen'!E125, TUSSENBEREKENINGEN!A:A, 0)),0)</f>
        <v>0</v>
      </c>
      <c r="H125" s="134">
        <f>_xlfn.IFNA(INDEX(TUSSENBEREKENINGEN!C:C, MATCH('Footprint incl maatregelen'!D125, TUSSENBEREKENINGEN!A:A, 0)),0)</f>
        <v>0</v>
      </c>
      <c r="I125" s="33">
        <f>_xlfn.IFNA(INDEX(TUSSENBEREKENINGEN!C:C, MATCH('Footprint incl maatregelen'!E125, TUSSENBEREKENINGEN!A:A, 0)),0)</f>
        <v>0</v>
      </c>
      <c r="J125" s="134">
        <f>_xlfn.IFNA(INDEX(TUSSENBEREKENINGEN!D:D, MATCH('Footprint incl maatregelen'!D125, TUSSENBEREKENINGEN!A:A, 0)),0)</f>
        <v>0</v>
      </c>
      <c r="K125" s="33">
        <f>_xlfn.IFNA(INDEX(TUSSENBEREKENINGEN!D:D, MATCH('Footprint incl maatregelen'!E125, TUSSENBEREKENINGEN!A:A, 0)),0)</f>
        <v>0</v>
      </c>
      <c r="L125" s="134">
        <f>_xlfn.IFNA(INDEX(TUSSENBEREKENINGEN!E:E, MATCH('Footprint incl maatregelen'!D125, TUSSENBEREKENINGEN!A:A, 0)),0)</f>
        <v>0</v>
      </c>
      <c r="M125" s="33">
        <f>_xlfn.IFNA(INDEX(TUSSENBEREKENINGEN!E:E, MATCH('Footprint incl maatregelen'!E125, TUSSENBEREKENINGEN!A:A, 0)),0)</f>
        <v>0</v>
      </c>
      <c r="N125" s="134">
        <f>_xlfn.IFNA(INDEX(TUSSENBEREKENINGEN!F:F, MATCH('Footprint incl maatregelen'!D125, TUSSENBEREKENINGEN!A:A, 0)),0)</f>
        <v>0</v>
      </c>
      <c r="O125" s="33">
        <f>_xlfn.IFNA(INDEX(TUSSENBEREKENINGEN!F:F, MATCH('Footprint incl maatregelen'!E125, TUSSENBEREKENINGEN!A:A, 0)),0)</f>
        <v>0</v>
      </c>
      <c r="P125" s="134">
        <f>_xlfn.IFNA(INDEX(TUSSENBEREKENINGEN!G:G, MATCH('Footprint incl maatregelen'!D125, TUSSENBEREKENINGEN!A:A, 0)),0)</f>
        <v>0</v>
      </c>
      <c r="Q125" s="33">
        <f>_xlfn.IFNA(INDEX(TUSSENBEREKENINGEN!G:G, MATCH('Footprint incl maatregelen'!E125, TUSSENBEREKENINGEN!A:A, 0)),0)</f>
        <v>0</v>
      </c>
      <c r="R125" s="134">
        <f>_xlfn.IFNA(INDEX(TUSSENBEREKENINGEN!H:H, MATCH('Footprint incl maatregelen'!D125, TUSSENBEREKENINGEN!A:A, 0)),0)</f>
        <v>0</v>
      </c>
      <c r="S125" s="33">
        <f>_xlfn.IFNA(INDEX(TUSSENBEREKENINGEN!H:H, MATCH('Footprint incl maatregelen'!E125, TUSSENBEREKENINGEN!A:A, 0)),0)</f>
        <v>0</v>
      </c>
      <c r="T125" s="120" cm="1">
        <f t="array" ref="T125">_xlfn.IFNA(INDEX('CO2 referentie footprint'!E:E, MATCH(1, (('CO2 referentie footprint'!A:A='Footprint incl maatregelen'!A125)*('CO2 referentie footprint'!C:C='Footprint incl maatregelen'!B125)*('CO2 referentie footprint'!D:D='Footprint incl maatregelen'!C125)), 0)),0)</f>
        <v>0</v>
      </c>
      <c r="U125" s="119">
        <f>_xlfn.IFNA(IF(G125 = "", T125 + (T125 * F125), T125 + (T125 * (F125 + G125)))*(1-'Materieel en Transport'!$I$40),0)</f>
        <v>0</v>
      </c>
      <c r="V125" s="119">
        <f>_xlfn.IFNA(IF(I125="", T125+(T125*H125), T125+(T125*(H125+I125)))*(1-'Materieel en Transport'!$J$40),0)</f>
        <v>0</v>
      </c>
      <c r="W125" s="119">
        <f>_xlfn.IFNA(IF(K125="",T125+(T125*J125),T125+(T125*(J125+K125)))*(1-'Materieel en Transport'!$K$40),0)</f>
        <v>0</v>
      </c>
      <c r="X125" s="119">
        <f>_xlfn.IFNA(IF(M125="",T125+(T125*L125),T125+(T125*(L125+M125)))*(1-'Materieel en Transport'!$L$40),0)</f>
        <v>0</v>
      </c>
      <c r="Y125" s="119">
        <f>_xlfn.IFNA(IF(O125="",T125+(T125*N125),T125+(T125*(N125+O125)))*(1-'Materieel en Transport'!$M$40),0)</f>
        <v>0</v>
      </c>
      <c r="Z125" s="119">
        <f>_xlfn.IFNA(IF(Q125="",T125+(T125*P125),T125+(T125*(P125+Q125)))*(1-'Materieel en Transport'!$N$40),0)</f>
        <v>0</v>
      </c>
      <c r="AA125" s="119">
        <f>_xlfn.IFNA(IF(S125="",T125+(T125*R125),T125+(T125*(R125+S125)))*(1-'Materieel en Transport'!$O$40),0)</f>
        <v>0</v>
      </c>
    </row>
    <row r="126" spans="1:27" x14ac:dyDescent="0.35">
      <c r="A126" s="125" t="s">
        <v>128</v>
      </c>
      <c r="B126" s="128" t="s">
        <v>129</v>
      </c>
      <c r="C126" s="128" t="s">
        <v>58</v>
      </c>
      <c r="D126" s="128" t="s">
        <v>59</v>
      </c>
      <c r="E126" s="131"/>
      <c r="F126" s="137">
        <f>_xlfn.IFNA(INDEX(TUSSENBEREKENINGEN!B:B, MATCH('Footprint incl maatregelen'!D126, TUSSENBEREKENINGEN!A:A, 0)),0)</f>
        <v>0</v>
      </c>
      <c r="G126" s="33">
        <f>_xlfn.IFNA(INDEX(TUSSENBEREKENINGEN!B:B, MATCH('Footprint incl maatregelen'!E126, TUSSENBEREKENINGEN!A:A, 0)),0)</f>
        <v>0</v>
      </c>
      <c r="H126" s="134">
        <f>_xlfn.IFNA(INDEX(TUSSENBEREKENINGEN!C:C, MATCH('Footprint incl maatregelen'!D126, TUSSENBEREKENINGEN!A:A, 0)),0)</f>
        <v>0</v>
      </c>
      <c r="I126" s="33">
        <f>_xlfn.IFNA(INDEX(TUSSENBEREKENINGEN!C:C, MATCH('Footprint incl maatregelen'!E126, TUSSENBEREKENINGEN!A:A, 0)),0)</f>
        <v>0</v>
      </c>
      <c r="J126" s="134">
        <f>_xlfn.IFNA(INDEX(TUSSENBEREKENINGEN!D:D, MATCH('Footprint incl maatregelen'!D126, TUSSENBEREKENINGEN!A:A, 0)),0)</f>
        <v>0</v>
      </c>
      <c r="K126" s="33">
        <f>_xlfn.IFNA(INDEX(TUSSENBEREKENINGEN!D:D, MATCH('Footprint incl maatregelen'!E126, TUSSENBEREKENINGEN!A:A, 0)),0)</f>
        <v>0</v>
      </c>
      <c r="L126" s="134">
        <f>_xlfn.IFNA(INDEX(TUSSENBEREKENINGEN!E:E, MATCH('Footprint incl maatregelen'!D126, TUSSENBEREKENINGEN!A:A, 0)),0)</f>
        <v>0</v>
      </c>
      <c r="M126" s="33">
        <f>_xlfn.IFNA(INDEX(TUSSENBEREKENINGEN!E:E, MATCH('Footprint incl maatregelen'!E126, TUSSENBEREKENINGEN!A:A, 0)),0)</f>
        <v>0</v>
      </c>
      <c r="N126" s="134">
        <f>_xlfn.IFNA(INDEX(TUSSENBEREKENINGEN!F:F, MATCH('Footprint incl maatregelen'!D126, TUSSENBEREKENINGEN!A:A, 0)),0)</f>
        <v>0</v>
      </c>
      <c r="O126" s="33">
        <f>_xlfn.IFNA(INDEX(TUSSENBEREKENINGEN!F:F, MATCH('Footprint incl maatregelen'!E126, TUSSENBEREKENINGEN!A:A, 0)),0)</f>
        <v>0</v>
      </c>
      <c r="P126" s="134">
        <f>_xlfn.IFNA(INDEX(TUSSENBEREKENINGEN!G:G, MATCH('Footprint incl maatregelen'!D126, TUSSENBEREKENINGEN!A:A, 0)),0)</f>
        <v>0</v>
      </c>
      <c r="Q126" s="33">
        <f>_xlfn.IFNA(INDEX(TUSSENBEREKENINGEN!G:G, MATCH('Footprint incl maatregelen'!E126, TUSSENBEREKENINGEN!A:A, 0)),0)</f>
        <v>0</v>
      </c>
      <c r="R126" s="134">
        <f>_xlfn.IFNA(INDEX(TUSSENBEREKENINGEN!H:H, MATCH('Footprint incl maatregelen'!D126, TUSSENBEREKENINGEN!A:A, 0)),0)</f>
        <v>0</v>
      </c>
      <c r="S126" s="33">
        <f>_xlfn.IFNA(INDEX(TUSSENBEREKENINGEN!H:H, MATCH('Footprint incl maatregelen'!E126, TUSSENBEREKENINGEN!A:A, 0)),0)</f>
        <v>0</v>
      </c>
      <c r="T126" s="120" cm="1">
        <f t="array" ref="T126">_xlfn.IFNA(INDEX('CO2 referentie footprint'!E:E, MATCH(1, (('CO2 referentie footprint'!A:A='Footprint incl maatregelen'!A126)*('CO2 referentie footprint'!C:C='Footprint incl maatregelen'!B126)*('CO2 referentie footprint'!D:D='Footprint incl maatregelen'!C126)), 0)),0)</f>
        <v>0</v>
      </c>
      <c r="U126" s="119">
        <f>_xlfn.IFNA(IF(G126 = "", T126 + (T126 * F126), T126 + (T126 * (F126 + G126)))*(1-'Materieel en Transport'!$I$40),0)</f>
        <v>0</v>
      </c>
      <c r="V126" s="119">
        <f>_xlfn.IFNA(IF(I126="", T126+(T126*H126), T126+(T126*(H126+I126)))*(1-'Materieel en Transport'!$J$40),0)</f>
        <v>0</v>
      </c>
      <c r="W126" s="119">
        <f>_xlfn.IFNA(IF(K126="",T126+(T126*J126),T126+(T126*(J126+K126)))*(1-'Materieel en Transport'!$K$40),0)</f>
        <v>0</v>
      </c>
      <c r="X126" s="119">
        <f>_xlfn.IFNA(IF(M126="",T126+(T126*L126),T126+(T126*(L126+M126)))*(1-'Materieel en Transport'!$L$40),0)</f>
        <v>0</v>
      </c>
      <c r="Y126" s="119">
        <f>_xlfn.IFNA(IF(O126="",T126+(T126*N126),T126+(T126*(N126+O126)))*(1-'Materieel en Transport'!$M$40),0)</f>
        <v>0</v>
      </c>
      <c r="Z126" s="119">
        <f>_xlfn.IFNA(IF(Q126="",T126+(T126*P126),T126+(T126*(P126+Q126)))*(1-'Materieel en Transport'!$N$40),0)</f>
        <v>0</v>
      </c>
      <c r="AA126" s="119">
        <f>_xlfn.IFNA(IF(S126="",T126+(T126*R126),T126+(T126*(R126+S126)))*(1-'Materieel en Transport'!$O$40),0)</f>
        <v>0</v>
      </c>
    </row>
    <row r="127" spans="1:27" x14ac:dyDescent="0.35">
      <c r="A127" s="125" t="s">
        <v>128</v>
      </c>
      <c r="B127" s="128" t="s">
        <v>129</v>
      </c>
      <c r="C127" s="128" t="s">
        <v>60</v>
      </c>
      <c r="D127" s="128" t="s">
        <v>38</v>
      </c>
      <c r="E127" s="131"/>
      <c r="F127" s="137">
        <f>_xlfn.IFNA(INDEX(TUSSENBEREKENINGEN!B:B, MATCH('Footprint incl maatregelen'!D127, TUSSENBEREKENINGEN!A:A, 0)),0)</f>
        <v>0</v>
      </c>
      <c r="G127" s="33">
        <f>_xlfn.IFNA(INDEX(TUSSENBEREKENINGEN!B:B, MATCH('Footprint incl maatregelen'!E127, TUSSENBEREKENINGEN!A:A, 0)),0)</f>
        <v>0</v>
      </c>
      <c r="H127" s="134">
        <f>_xlfn.IFNA(INDEX(TUSSENBEREKENINGEN!C:C, MATCH('Footprint incl maatregelen'!D127, TUSSENBEREKENINGEN!A:A, 0)),0)</f>
        <v>0</v>
      </c>
      <c r="I127" s="33">
        <f>_xlfn.IFNA(INDEX(TUSSENBEREKENINGEN!C:C, MATCH('Footprint incl maatregelen'!E127, TUSSENBEREKENINGEN!A:A, 0)),0)</f>
        <v>0</v>
      </c>
      <c r="J127" s="134">
        <f>_xlfn.IFNA(INDEX(TUSSENBEREKENINGEN!D:D, MATCH('Footprint incl maatregelen'!D127, TUSSENBEREKENINGEN!A:A, 0)),0)</f>
        <v>0</v>
      </c>
      <c r="K127" s="33">
        <f>_xlfn.IFNA(INDEX(TUSSENBEREKENINGEN!D:D, MATCH('Footprint incl maatregelen'!E127, TUSSENBEREKENINGEN!A:A, 0)),0)</f>
        <v>0</v>
      </c>
      <c r="L127" s="134">
        <f>_xlfn.IFNA(INDEX(TUSSENBEREKENINGEN!E:E, MATCH('Footprint incl maatregelen'!D127, TUSSENBEREKENINGEN!A:A, 0)),0)</f>
        <v>0</v>
      </c>
      <c r="M127" s="33">
        <f>_xlfn.IFNA(INDEX(TUSSENBEREKENINGEN!E:E, MATCH('Footprint incl maatregelen'!E127, TUSSENBEREKENINGEN!A:A, 0)),0)</f>
        <v>0</v>
      </c>
      <c r="N127" s="134">
        <f>_xlfn.IFNA(INDEX(TUSSENBEREKENINGEN!F:F, MATCH('Footprint incl maatregelen'!D127, TUSSENBEREKENINGEN!A:A, 0)),0)</f>
        <v>0</v>
      </c>
      <c r="O127" s="33">
        <f>_xlfn.IFNA(INDEX(TUSSENBEREKENINGEN!F:F, MATCH('Footprint incl maatregelen'!E127, TUSSENBEREKENINGEN!A:A, 0)),0)</f>
        <v>0</v>
      </c>
      <c r="P127" s="134">
        <f>_xlfn.IFNA(INDEX(TUSSENBEREKENINGEN!G:G, MATCH('Footprint incl maatregelen'!D127, TUSSENBEREKENINGEN!A:A, 0)),0)</f>
        <v>0</v>
      </c>
      <c r="Q127" s="33">
        <f>_xlfn.IFNA(INDEX(TUSSENBEREKENINGEN!G:G, MATCH('Footprint incl maatregelen'!E127, TUSSENBEREKENINGEN!A:A, 0)),0)</f>
        <v>0</v>
      </c>
      <c r="R127" s="134">
        <f>_xlfn.IFNA(INDEX(TUSSENBEREKENINGEN!H:H, MATCH('Footprint incl maatregelen'!D127, TUSSENBEREKENINGEN!A:A, 0)),0)</f>
        <v>0</v>
      </c>
      <c r="S127" s="33">
        <f>_xlfn.IFNA(INDEX(TUSSENBEREKENINGEN!H:H, MATCH('Footprint incl maatregelen'!E127, TUSSENBEREKENINGEN!A:A, 0)),0)</f>
        <v>0</v>
      </c>
      <c r="T127" s="120" cm="1">
        <f t="array" ref="T127">_xlfn.IFNA(INDEX('CO2 referentie footprint'!E:E, MATCH(1, (('CO2 referentie footprint'!A:A='Footprint incl maatregelen'!A127)*('CO2 referentie footprint'!C:C='Footprint incl maatregelen'!B127)*('CO2 referentie footprint'!D:D='Footprint incl maatregelen'!C127)), 0)),0)</f>
        <v>0</v>
      </c>
      <c r="U127" s="119">
        <f>_xlfn.IFNA(IF(G127 = "", T127 + (T127 * F127), T127 + (T127 * (F127 + G127)))*(1-'Materieel en Transport'!$I$40),0)</f>
        <v>0</v>
      </c>
      <c r="V127" s="119">
        <f>_xlfn.IFNA(IF(I127="", T127+(T127*H127), T127+(T127*(H127+I127)))*(1-'Materieel en Transport'!$J$40),0)</f>
        <v>0</v>
      </c>
      <c r="W127" s="119">
        <f>_xlfn.IFNA(IF(K127="",T127+(T127*J127),T127+(T127*(J127+K127)))*(1-'Materieel en Transport'!$K$40),0)</f>
        <v>0</v>
      </c>
      <c r="X127" s="119">
        <f>_xlfn.IFNA(IF(M127="",T127+(T127*L127),T127+(T127*(L127+M127)))*(1-'Materieel en Transport'!$L$40),0)</f>
        <v>0</v>
      </c>
      <c r="Y127" s="119">
        <f>_xlfn.IFNA(IF(O127="",T127+(T127*N127),T127+(T127*(N127+O127)))*(1-'Materieel en Transport'!$M$40),0)</f>
        <v>0</v>
      </c>
      <c r="Z127" s="119">
        <f>_xlfn.IFNA(IF(Q127="",T127+(T127*P127),T127+(T127*(P127+Q127)))*(1-'Materieel en Transport'!$N$40),0)</f>
        <v>0</v>
      </c>
      <c r="AA127" s="119">
        <f>_xlfn.IFNA(IF(S127="",T127+(T127*R127),T127+(T127*(R127+S127)))*(1-'Materieel en Transport'!$O$40),0)</f>
        <v>0</v>
      </c>
    </row>
    <row r="128" spans="1:27" x14ac:dyDescent="0.35">
      <c r="A128" s="125" t="s">
        <v>128</v>
      </c>
      <c r="B128" s="128" t="s">
        <v>129</v>
      </c>
      <c r="C128" s="128" t="s">
        <v>61</v>
      </c>
      <c r="D128" s="128" t="s">
        <v>38</v>
      </c>
      <c r="E128" s="131"/>
      <c r="F128" s="137">
        <f>_xlfn.IFNA(INDEX(TUSSENBEREKENINGEN!B:B, MATCH('Footprint incl maatregelen'!D128, TUSSENBEREKENINGEN!A:A, 0)),0)</f>
        <v>0</v>
      </c>
      <c r="G128" s="33">
        <f>_xlfn.IFNA(INDEX(TUSSENBEREKENINGEN!B:B, MATCH('Footprint incl maatregelen'!E128, TUSSENBEREKENINGEN!A:A, 0)),0)</f>
        <v>0</v>
      </c>
      <c r="H128" s="134">
        <f>_xlfn.IFNA(INDEX(TUSSENBEREKENINGEN!C:C, MATCH('Footprint incl maatregelen'!D128, TUSSENBEREKENINGEN!A:A, 0)),0)</f>
        <v>0</v>
      </c>
      <c r="I128" s="33">
        <f>_xlfn.IFNA(INDEX(TUSSENBEREKENINGEN!C:C, MATCH('Footprint incl maatregelen'!E128, TUSSENBEREKENINGEN!A:A, 0)),0)</f>
        <v>0</v>
      </c>
      <c r="J128" s="134">
        <f>_xlfn.IFNA(INDEX(TUSSENBEREKENINGEN!D:D, MATCH('Footprint incl maatregelen'!D128, TUSSENBEREKENINGEN!A:A, 0)),0)</f>
        <v>0</v>
      </c>
      <c r="K128" s="33">
        <f>_xlfn.IFNA(INDEX(TUSSENBEREKENINGEN!D:D, MATCH('Footprint incl maatregelen'!E128, TUSSENBEREKENINGEN!A:A, 0)),0)</f>
        <v>0</v>
      </c>
      <c r="L128" s="134">
        <f>_xlfn.IFNA(INDEX(TUSSENBEREKENINGEN!E:E, MATCH('Footprint incl maatregelen'!D128, TUSSENBEREKENINGEN!A:A, 0)),0)</f>
        <v>0</v>
      </c>
      <c r="M128" s="33">
        <f>_xlfn.IFNA(INDEX(TUSSENBEREKENINGEN!E:E, MATCH('Footprint incl maatregelen'!E128, TUSSENBEREKENINGEN!A:A, 0)),0)</f>
        <v>0</v>
      </c>
      <c r="N128" s="134">
        <f>_xlfn.IFNA(INDEX(TUSSENBEREKENINGEN!F:F, MATCH('Footprint incl maatregelen'!D128, TUSSENBEREKENINGEN!A:A, 0)),0)</f>
        <v>0</v>
      </c>
      <c r="O128" s="33">
        <f>_xlfn.IFNA(INDEX(TUSSENBEREKENINGEN!F:F, MATCH('Footprint incl maatregelen'!E128, TUSSENBEREKENINGEN!A:A, 0)),0)</f>
        <v>0</v>
      </c>
      <c r="P128" s="134">
        <f>_xlfn.IFNA(INDEX(TUSSENBEREKENINGEN!G:G, MATCH('Footprint incl maatregelen'!D128, TUSSENBEREKENINGEN!A:A, 0)),0)</f>
        <v>0</v>
      </c>
      <c r="Q128" s="33">
        <f>_xlfn.IFNA(INDEX(TUSSENBEREKENINGEN!G:G, MATCH('Footprint incl maatregelen'!E128, TUSSENBEREKENINGEN!A:A, 0)),0)</f>
        <v>0</v>
      </c>
      <c r="R128" s="134">
        <f>_xlfn.IFNA(INDEX(TUSSENBEREKENINGEN!H:H, MATCH('Footprint incl maatregelen'!D128, TUSSENBEREKENINGEN!A:A, 0)),0)</f>
        <v>0</v>
      </c>
      <c r="S128" s="33">
        <f>_xlfn.IFNA(INDEX(TUSSENBEREKENINGEN!H:H, MATCH('Footprint incl maatregelen'!E128, TUSSENBEREKENINGEN!A:A, 0)),0)</f>
        <v>0</v>
      </c>
      <c r="T128" s="120" cm="1">
        <f t="array" ref="T128">_xlfn.IFNA(INDEX('CO2 referentie footprint'!E:E, MATCH(1, (('CO2 referentie footprint'!A:A='Footprint incl maatregelen'!A128)*('CO2 referentie footprint'!C:C='Footprint incl maatregelen'!B128)*('CO2 referentie footprint'!D:D='Footprint incl maatregelen'!C128)), 0)),0)</f>
        <v>0</v>
      </c>
      <c r="U128" s="119">
        <f>_xlfn.IFNA(IF(G128 = "", T128 + (T128 * F128), T128 + (T128 * (F128 + G128)))*(1-'Materieel en Transport'!$I$40),0)</f>
        <v>0</v>
      </c>
      <c r="V128" s="119">
        <f>_xlfn.IFNA(IF(I128="", T128+(T128*H128), T128+(T128*(H128+I128)))*(1-'Materieel en Transport'!$J$40),0)</f>
        <v>0</v>
      </c>
      <c r="W128" s="119">
        <f>_xlfn.IFNA(IF(K128="",T128+(T128*J128),T128+(T128*(J128+K128)))*(1-'Materieel en Transport'!$K$40),0)</f>
        <v>0</v>
      </c>
      <c r="X128" s="119">
        <f>_xlfn.IFNA(IF(M128="",T128+(T128*L128),T128+(T128*(L128+M128)))*(1-'Materieel en Transport'!$L$40),0)</f>
        <v>0</v>
      </c>
      <c r="Y128" s="119">
        <f>_xlfn.IFNA(IF(O128="",T128+(T128*N128),T128+(T128*(N128+O128)))*(1-'Materieel en Transport'!$M$40),0)</f>
        <v>0</v>
      </c>
      <c r="Z128" s="119">
        <f>_xlfn.IFNA(IF(Q128="",T128+(T128*P128),T128+(T128*(P128+Q128)))*(1-'Materieel en Transport'!$N$40),0)</f>
        <v>0</v>
      </c>
      <c r="AA128" s="119">
        <f>_xlfn.IFNA(IF(S128="",T128+(T128*R128),T128+(T128*(R128+S128)))*(1-'Materieel en Transport'!$O$40),0)</f>
        <v>0</v>
      </c>
    </row>
    <row r="129" spans="1:27" x14ac:dyDescent="0.35">
      <c r="A129" s="125" t="s">
        <v>128</v>
      </c>
      <c r="B129" s="128" t="s">
        <v>130</v>
      </c>
      <c r="C129" s="128" t="s">
        <v>131</v>
      </c>
      <c r="D129" s="128" t="s">
        <v>39</v>
      </c>
      <c r="E129" s="131"/>
      <c r="F129" s="137">
        <f>_xlfn.IFNA(INDEX(TUSSENBEREKENINGEN!B:B, MATCH('Footprint incl maatregelen'!D129, TUSSENBEREKENINGEN!A:A, 0)),0)</f>
        <v>0</v>
      </c>
      <c r="G129" s="33">
        <f>_xlfn.IFNA(INDEX(TUSSENBEREKENINGEN!B:B, MATCH('Footprint incl maatregelen'!E129, TUSSENBEREKENINGEN!A:A, 0)),0)</f>
        <v>0</v>
      </c>
      <c r="H129" s="134">
        <f>_xlfn.IFNA(INDEX(TUSSENBEREKENINGEN!C:C, MATCH('Footprint incl maatregelen'!D129, TUSSENBEREKENINGEN!A:A, 0)),0)</f>
        <v>0</v>
      </c>
      <c r="I129" s="33">
        <f>_xlfn.IFNA(INDEX(TUSSENBEREKENINGEN!C:C, MATCH('Footprint incl maatregelen'!E129, TUSSENBEREKENINGEN!A:A, 0)),0)</f>
        <v>0</v>
      </c>
      <c r="J129" s="134">
        <f>_xlfn.IFNA(INDEX(TUSSENBEREKENINGEN!D:D, MATCH('Footprint incl maatregelen'!D129, TUSSENBEREKENINGEN!A:A, 0)),0)</f>
        <v>0</v>
      </c>
      <c r="K129" s="33">
        <f>_xlfn.IFNA(INDEX(TUSSENBEREKENINGEN!D:D, MATCH('Footprint incl maatregelen'!E129, TUSSENBEREKENINGEN!A:A, 0)),0)</f>
        <v>0</v>
      </c>
      <c r="L129" s="134">
        <f>_xlfn.IFNA(INDEX(TUSSENBEREKENINGEN!E:E, MATCH('Footprint incl maatregelen'!D129, TUSSENBEREKENINGEN!A:A, 0)),0)</f>
        <v>0</v>
      </c>
      <c r="M129" s="33">
        <f>_xlfn.IFNA(INDEX(TUSSENBEREKENINGEN!E:E, MATCH('Footprint incl maatregelen'!E129, TUSSENBEREKENINGEN!A:A, 0)),0)</f>
        <v>0</v>
      </c>
      <c r="N129" s="134">
        <f>_xlfn.IFNA(INDEX(TUSSENBEREKENINGEN!F:F, MATCH('Footprint incl maatregelen'!D129, TUSSENBEREKENINGEN!A:A, 0)),0)</f>
        <v>0</v>
      </c>
      <c r="O129" s="33">
        <f>_xlfn.IFNA(INDEX(TUSSENBEREKENINGEN!F:F, MATCH('Footprint incl maatregelen'!E129, TUSSENBEREKENINGEN!A:A, 0)),0)</f>
        <v>0</v>
      </c>
      <c r="P129" s="134">
        <f>_xlfn.IFNA(INDEX(TUSSENBEREKENINGEN!G:G, MATCH('Footprint incl maatregelen'!D129, TUSSENBEREKENINGEN!A:A, 0)),0)</f>
        <v>0</v>
      </c>
      <c r="Q129" s="33">
        <f>_xlfn.IFNA(INDEX(TUSSENBEREKENINGEN!G:G, MATCH('Footprint incl maatregelen'!E129, TUSSENBEREKENINGEN!A:A, 0)),0)</f>
        <v>0</v>
      </c>
      <c r="R129" s="134">
        <f>_xlfn.IFNA(INDEX(TUSSENBEREKENINGEN!H:H, MATCH('Footprint incl maatregelen'!D129, TUSSENBEREKENINGEN!A:A, 0)),0)</f>
        <v>0</v>
      </c>
      <c r="S129" s="33">
        <f>_xlfn.IFNA(INDEX(TUSSENBEREKENINGEN!H:H, MATCH('Footprint incl maatregelen'!E129, TUSSENBEREKENINGEN!A:A, 0)),0)</f>
        <v>0</v>
      </c>
      <c r="T129" s="120" cm="1">
        <f t="array" ref="T129">_xlfn.IFNA(INDEX('CO2 referentie footprint'!E:E, MATCH(1, (('CO2 referentie footprint'!A:A='Footprint incl maatregelen'!A129)*('CO2 referentie footprint'!C:C='Footprint incl maatregelen'!B129)*('CO2 referentie footprint'!D:D='Footprint incl maatregelen'!C129)), 0)),0)</f>
        <v>0</v>
      </c>
      <c r="U129" s="119">
        <f>_xlfn.IFNA(IF(G129 = "", T129 + (T129 * F129), T129 + (T129 * (F129 + G129)))*(1-'Materieel en Transport'!$I$40),0)</f>
        <v>0</v>
      </c>
      <c r="V129" s="119">
        <f>_xlfn.IFNA(IF(I129="", T129+(T129*H129), T129+(T129*(H129+I129)))*(1-'Materieel en Transport'!$J$40),0)</f>
        <v>0</v>
      </c>
      <c r="W129" s="119">
        <f>_xlfn.IFNA(IF(K129="",T129+(T129*J129),T129+(T129*(J129+K129)))*(1-'Materieel en Transport'!$K$40),0)</f>
        <v>0</v>
      </c>
      <c r="X129" s="119">
        <f>_xlfn.IFNA(IF(M129="",T129+(T129*L129),T129+(T129*(L129+M129)))*(1-'Materieel en Transport'!$L$40),0)</f>
        <v>0</v>
      </c>
      <c r="Y129" s="119">
        <f>_xlfn.IFNA(IF(O129="",T129+(T129*N129),T129+(T129*(N129+O129)))*(1-'Materieel en Transport'!$M$40),0)</f>
        <v>0</v>
      </c>
      <c r="Z129" s="119">
        <f>_xlfn.IFNA(IF(Q129="",T129+(T129*P129),T129+(T129*(P129+Q129)))*(1-'Materieel en Transport'!$N$40),0)</f>
        <v>0</v>
      </c>
      <c r="AA129" s="119">
        <f>_xlfn.IFNA(IF(S129="",T129+(T129*R129),T129+(T129*(R129+S129)))*(1-'Materieel en Transport'!$O$40),0)</f>
        <v>0</v>
      </c>
    </row>
    <row r="130" spans="1:27" x14ac:dyDescent="0.35">
      <c r="A130" s="125" t="s">
        <v>128</v>
      </c>
      <c r="B130" s="128" t="s">
        <v>130</v>
      </c>
      <c r="C130" s="128" t="s">
        <v>58</v>
      </c>
      <c r="D130" s="128" t="s">
        <v>59</v>
      </c>
      <c r="E130" s="131"/>
      <c r="F130" s="137">
        <f>_xlfn.IFNA(INDEX(TUSSENBEREKENINGEN!B:B, MATCH('Footprint incl maatregelen'!D130, TUSSENBEREKENINGEN!A:A, 0)),0)</f>
        <v>0</v>
      </c>
      <c r="G130" s="33">
        <f>_xlfn.IFNA(INDEX(TUSSENBEREKENINGEN!B:B, MATCH('Footprint incl maatregelen'!E130, TUSSENBEREKENINGEN!A:A, 0)),0)</f>
        <v>0</v>
      </c>
      <c r="H130" s="134">
        <f>_xlfn.IFNA(INDEX(TUSSENBEREKENINGEN!C:C, MATCH('Footprint incl maatregelen'!D130, TUSSENBEREKENINGEN!A:A, 0)),0)</f>
        <v>0</v>
      </c>
      <c r="I130" s="33">
        <f>_xlfn.IFNA(INDEX(TUSSENBEREKENINGEN!C:C, MATCH('Footprint incl maatregelen'!E130, TUSSENBEREKENINGEN!A:A, 0)),0)</f>
        <v>0</v>
      </c>
      <c r="J130" s="134">
        <f>_xlfn.IFNA(INDEX(TUSSENBEREKENINGEN!D:D, MATCH('Footprint incl maatregelen'!D130, TUSSENBEREKENINGEN!A:A, 0)),0)</f>
        <v>0</v>
      </c>
      <c r="K130" s="33">
        <f>_xlfn.IFNA(INDEX(TUSSENBEREKENINGEN!D:D, MATCH('Footprint incl maatregelen'!E130, TUSSENBEREKENINGEN!A:A, 0)),0)</f>
        <v>0</v>
      </c>
      <c r="L130" s="134">
        <f>_xlfn.IFNA(INDEX(TUSSENBEREKENINGEN!E:E, MATCH('Footprint incl maatregelen'!D130, TUSSENBEREKENINGEN!A:A, 0)),0)</f>
        <v>0</v>
      </c>
      <c r="M130" s="33">
        <f>_xlfn.IFNA(INDEX(TUSSENBEREKENINGEN!E:E, MATCH('Footprint incl maatregelen'!E130, TUSSENBEREKENINGEN!A:A, 0)),0)</f>
        <v>0</v>
      </c>
      <c r="N130" s="134">
        <f>_xlfn.IFNA(INDEX(TUSSENBEREKENINGEN!F:F, MATCH('Footprint incl maatregelen'!D130, TUSSENBEREKENINGEN!A:A, 0)),0)</f>
        <v>0</v>
      </c>
      <c r="O130" s="33">
        <f>_xlfn.IFNA(INDEX(TUSSENBEREKENINGEN!F:F, MATCH('Footprint incl maatregelen'!E130, TUSSENBEREKENINGEN!A:A, 0)),0)</f>
        <v>0</v>
      </c>
      <c r="P130" s="134">
        <f>_xlfn.IFNA(INDEX(TUSSENBEREKENINGEN!G:G, MATCH('Footprint incl maatregelen'!D130, TUSSENBEREKENINGEN!A:A, 0)),0)</f>
        <v>0</v>
      </c>
      <c r="Q130" s="33">
        <f>_xlfn.IFNA(INDEX(TUSSENBEREKENINGEN!G:G, MATCH('Footprint incl maatregelen'!E130, TUSSENBEREKENINGEN!A:A, 0)),0)</f>
        <v>0</v>
      </c>
      <c r="R130" s="134">
        <f>_xlfn.IFNA(INDEX(TUSSENBEREKENINGEN!H:H, MATCH('Footprint incl maatregelen'!D130, TUSSENBEREKENINGEN!A:A, 0)),0)</f>
        <v>0</v>
      </c>
      <c r="S130" s="33">
        <f>_xlfn.IFNA(INDEX(TUSSENBEREKENINGEN!H:H, MATCH('Footprint incl maatregelen'!E130, TUSSENBEREKENINGEN!A:A, 0)),0)</f>
        <v>0</v>
      </c>
      <c r="T130" s="120" cm="1">
        <f t="array" ref="T130">_xlfn.IFNA(INDEX('CO2 referentie footprint'!E:E, MATCH(1, (('CO2 referentie footprint'!A:A='Footprint incl maatregelen'!A130)*('CO2 referentie footprint'!C:C='Footprint incl maatregelen'!B130)*('CO2 referentie footprint'!D:D='Footprint incl maatregelen'!C130)), 0)),0)</f>
        <v>0</v>
      </c>
      <c r="U130" s="119">
        <f>_xlfn.IFNA(IF(G130 = "", T130 + (T130 * F130), T130 + (T130 * (F130 + G130)))*(1-'Materieel en Transport'!$I$40),0)</f>
        <v>0</v>
      </c>
      <c r="V130" s="119">
        <f>_xlfn.IFNA(IF(I130="", T130+(T130*H130), T130+(T130*(H130+I130)))*(1-'Materieel en Transport'!$J$40),0)</f>
        <v>0</v>
      </c>
      <c r="W130" s="119">
        <f>_xlfn.IFNA(IF(K130="",T130+(T130*J130),T130+(T130*(J130+K130)))*(1-'Materieel en Transport'!$K$40),0)</f>
        <v>0</v>
      </c>
      <c r="X130" s="119">
        <f>_xlfn.IFNA(IF(M130="",T130+(T130*L130),T130+(T130*(L130+M130)))*(1-'Materieel en Transport'!$L$40),0)</f>
        <v>0</v>
      </c>
      <c r="Y130" s="119">
        <f>_xlfn.IFNA(IF(O130="",T130+(T130*N130),T130+(T130*(N130+O130)))*(1-'Materieel en Transport'!$M$40),0)</f>
        <v>0</v>
      </c>
      <c r="Z130" s="119">
        <f>_xlfn.IFNA(IF(Q130="",T130+(T130*P130),T130+(T130*(P130+Q130)))*(1-'Materieel en Transport'!$N$40),0)</f>
        <v>0</v>
      </c>
      <c r="AA130" s="119">
        <f>_xlfn.IFNA(IF(S130="",T130+(T130*R130),T130+(T130*(R130+S130)))*(1-'Materieel en Transport'!$O$40),0)</f>
        <v>0</v>
      </c>
    </row>
    <row r="131" spans="1:27" x14ac:dyDescent="0.35">
      <c r="A131" s="125" t="s">
        <v>128</v>
      </c>
      <c r="B131" s="128" t="s">
        <v>130</v>
      </c>
      <c r="C131" s="128" t="s">
        <v>60</v>
      </c>
      <c r="D131" s="128" t="s">
        <v>38</v>
      </c>
      <c r="E131" s="131"/>
      <c r="F131" s="137">
        <f>_xlfn.IFNA(INDEX(TUSSENBEREKENINGEN!B:B, MATCH('Footprint incl maatregelen'!D131, TUSSENBEREKENINGEN!A:A, 0)),0)</f>
        <v>0</v>
      </c>
      <c r="G131" s="33">
        <f>_xlfn.IFNA(INDEX(TUSSENBEREKENINGEN!B:B, MATCH('Footprint incl maatregelen'!E131, TUSSENBEREKENINGEN!A:A, 0)),0)</f>
        <v>0</v>
      </c>
      <c r="H131" s="134">
        <f>_xlfn.IFNA(INDEX(TUSSENBEREKENINGEN!C:C, MATCH('Footprint incl maatregelen'!D131, TUSSENBEREKENINGEN!A:A, 0)),0)</f>
        <v>0</v>
      </c>
      <c r="I131" s="33">
        <f>_xlfn.IFNA(INDEX(TUSSENBEREKENINGEN!C:C, MATCH('Footprint incl maatregelen'!E131, TUSSENBEREKENINGEN!A:A, 0)),0)</f>
        <v>0</v>
      </c>
      <c r="J131" s="134">
        <f>_xlfn.IFNA(INDEX(TUSSENBEREKENINGEN!D:D, MATCH('Footprint incl maatregelen'!D131, TUSSENBEREKENINGEN!A:A, 0)),0)</f>
        <v>0</v>
      </c>
      <c r="K131" s="33">
        <f>_xlfn.IFNA(INDEX(TUSSENBEREKENINGEN!D:D, MATCH('Footprint incl maatregelen'!E131, TUSSENBEREKENINGEN!A:A, 0)),0)</f>
        <v>0</v>
      </c>
      <c r="L131" s="134">
        <f>_xlfn.IFNA(INDEX(TUSSENBEREKENINGEN!E:E, MATCH('Footprint incl maatregelen'!D131, TUSSENBEREKENINGEN!A:A, 0)),0)</f>
        <v>0</v>
      </c>
      <c r="M131" s="33">
        <f>_xlfn.IFNA(INDEX(TUSSENBEREKENINGEN!E:E, MATCH('Footprint incl maatregelen'!E131, TUSSENBEREKENINGEN!A:A, 0)),0)</f>
        <v>0</v>
      </c>
      <c r="N131" s="134">
        <f>_xlfn.IFNA(INDEX(TUSSENBEREKENINGEN!F:F, MATCH('Footprint incl maatregelen'!D131, TUSSENBEREKENINGEN!A:A, 0)),0)</f>
        <v>0</v>
      </c>
      <c r="O131" s="33">
        <f>_xlfn.IFNA(INDEX(TUSSENBEREKENINGEN!F:F, MATCH('Footprint incl maatregelen'!E131, TUSSENBEREKENINGEN!A:A, 0)),0)</f>
        <v>0</v>
      </c>
      <c r="P131" s="134">
        <f>_xlfn.IFNA(INDEX(TUSSENBEREKENINGEN!G:G, MATCH('Footprint incl maatregelen'!D131, TUSSENBEREKENINGEN!A:A, 0)),0)</f>
        <v>0</v>
      </c>
      <c r="Q131" s="33">
        <f>_xlfn.IFNA(INDEX(TUSSENBEREKENINGEN!G:G, MATCH('Footprint incl maatregelen'!E131, TUSSENBEREKENINGEN!A:A, 0)),0)</f>
        <v>0</v>
      </c>
      <c r="R131" s="134">
        <f>_xlfn.IFNA(INDEX(TUSSENBEREKENINGEN!H:H, MATCH('Footprint incl maatregelen'!D131, TUSSENBEREKENINGEN!A:A, 0)),0)</f>
        <v>0</v>
      </c>
      <c r="S131" s="33">
        <f>_xlfn.IFNA(INDEX(TUSSENBEREKENINGEN!H:H, MATCH('Footprint incl maatregelen'!E131, TUSSENBEREKENINGEN!A:A, 0)),0)</f>
        <v>0</v>
      </c>
      <c r="T131" s="120" cm="1">
        <f t="array" ref="T131">_xlfn.IFNA(INDEX('CO2 referentie footprint'!E:E, MATCH(1, (('CO2 referentie footprint'!A:A='Footprint incl maatregelen'!A131)*('CO2 referentie footprint'!C:C='Footprint incl maatregelen'!B131)*('CO2 referentie footprint'!D:D='Footprint incl maatregelen'!C131)), 0)),0)</f>
        <v>0</v>
      </c>
      <c r="U131" s="119">
        <f>_xlfn.IFNA(IF(G131 = "", T131 + (T131 * F131), T131 + (T131 * (F131 + G131)))*(1-'Materieel en Transport'!$I$40),0)</f>
        <v>0</v>
      </c>
      <c r="V131" s="119">
        <f>_xlfn.IFNA(IF(I131="", T131+(T131*H131), T131+(T131*(H131+I131)))*(1-'Materieel en Transport'!$J$40),0)</f>
        <v>0</v>
      </c>
      <c r="W131" s="119">
        <f>_xlfn.IFNA(IF(K131="",T131+(T131*J131),T131+(T131*(J131+K131)))*(1-'Materieel en Transport'!$K$40),0)</f>
        <v>0</v>
      </c>
      <c r="X131" s="119">
        <f>_xlfn.IFNA(IF(M131="",T131+(T131*L131),T131+(T131*(L131+M131)))*(1-'Materieel en Transport'!$L$40),0)</f>
        <v>0</v>
      </c>
      <c r="Y131" s="119">
        <f>_xlfn.IFNA(IF(O131="",T131+(T131*N131),T131+(T131*(N131+O131)))*(1-'Materieel en Transport'!$M$40),0)</f>
        <v>0</v>
      </c>
      <c r="Z131" s="119">
        <f>_xlfn.IFNA(IF(Q131="",T131+(T131*P131),T131+(T131*(P131+Q131)))*(1-'Materieel en Transport'!$N$40),0)</f>
        <v>0</v>
      </c>
      <c r="AA131" s="119">
        <f>_xlfn.IFNA(IF(S131="",T131+(T131*R131),T131+(T131*(R131+S131)))*(1-'Materieel en Transport'!$O$40),0)</f>
        <v>0</v>
      </c>
    </row>
    <row r="132" spans="1:27" x14ac:dyDescent="0.35">
      <c r="A132" s="125" t="s">
        <v>128</v>
      </c>
      <c r="B132" s="128" t="s">
        <v>132</v>
      </c>
      <c r="C132" s="128" t="s">
        <v>67</v>
      </c>
      <c r="D132" s="128" t="s">
        <v>28</v>
      </c>
      <c r="E132" s="131" t="s">
        <v>29</v>
      </c>
      <c r="F132" s="137">
        <f>_xlfn.IFNA(INDEX(TUSSENBEREKENINGEN!B:B, MATCH('Footprint incl maatregelen'!D132, TUSSENBEREKENINGEN!A:A, 0)),0)</f>
        <v>0</v>
      </c>
      <c r="G132" s="33">
        <f>_xlfn.IFNA(INDEX(TUSSENBEREKENINGEN!B:B, MATCH('Footprint incl maatregelen'!E132, TUSSENBEREKENINGEN!A:A, 0)),0)</f>
        <v>0</v>
      </c>
      <c r="H132" s="134">
        <f>_xlfn.IFNA(INDEX(TUSSENBEREKENINGEN!C:C, MATCH('Footprint incl maatregelen'!D132, TUSSENBEREKENINGEN!A:A, 0)),0)</f>
        <v>0</v>
      </c>
      <c r="I132" s="33">
        <f>_xlfn.IFNA(INDEX(TUSSENBEREKENINGEN!C:C, MATCH('Footprint incl maatregelen'!E132, TUSSENBEREKENINGEN!A:A, 0)),0)</f>
        <v>0</v>
      </c>
      <c r="J132" s="134">
        <f>_xlfn.IFNA(INDEX(TUSSENBEREKENINGEN!D:D, MATCH('Footprint incl maatregelen'!D132, TUSSENBEREKENINGEN!A:A, 0)),0)</f>
        <v>0</v>
      </c>
      <c r="K132" s="33">
        <f>_xlfn.IFNA(INDEX(TUSSENBEREKENINGEN!D:D, MATCH('Footprint incl maatregelen'!E132, TUSSENBEREKENINGEN!A:A, 0)),0)</f>
        <v>0</v>
      </c>
      <c r="L132" s="134">
        <f>_xlfn.IFNA(INDEX(TUSSENBEREKENINGEN!E:E, MATCH('Footprint incl maatregelen'!D132, TUSSENBEREKENINGEN!A:A, 0)),0)</f>
        <v>0</v>
      </c>
      <c r="M132" s="33">
        <f>_xlfn.IFNA(INDEX(TUSSENBEREKENINGEN!E:E, MATCH('Footprint incl maatregelen'!E132, TUSSENBEREKENINGEN!A:A, 0)),0)</f>
        <v>0</v>
      </c>
      <c r="N132" s="134">
        <f>_xlfn.IFNA(INDEX(TUSSENBEREKENINGEN!F:F, MATCH('Footprint incl maatregelen'!D132, TUSSENBEREKENINGEN!A:A, 0)),0)</f>
        <v>0</v>
      </c>
      <c r="O132" s="33">
        <f>_xlfn.IFNA(INDEX(TUSSENBEREKENINGEN!F:F, MATCH('Footprint incl maatregelen'!E132, TUSSENBEREKENINGEN!A:A, 0)),0)</f>
        <v>0</v>
      </c>
      <c r="P132" s="134">
        <f>_xlfn.IFNA(INDEX(TUSSENBEREKENINGEN!G:G, MATCH('Footprint incl maatregelen'!D132, TUSSENBEREKENINGEN!A:A, 0)),0)</f>
        <v>0</v>
      </c>
      <c r="Q132" s="33">
        <f>_xlfn.IFNA(INDEX(TUSSENBEREKENINGEN!G:G, MATCH('Footprint incl maatregelen'!E132, TUSSENBEREKENINGEN!A:A, 0)),0)</f>
        <v>0</v>
      </c>
      <c r="R132" s="134">
        <f>_xlfn.IFNA(INDEX(TUSSENBEREKENINGEN!H:H, MATCH('Footprint incl maatregelen'!D132, TUSSENBEREKENINGEN!A:A, 0)),0)</f>
        <v>0</v>
      </c>
      <c r="S132" s="33">
        <f>_xlfn.IFNA(INDEX(TUSSENBEREKENINGEN!H:H, MATCH('Footprint incl maatregelen'!E132, TUSSENBEREKENINGEN!A:A, 0)),0)</f>
        <v>0</v>
      </c>
      <c r="T132" s="120" cm="1">
        <f t="array" ref="T132">_xlfn.IFNA(INDEX('CO2 referentie footprint'!E:E, MATCH(1, (('CO2 referentie footprint'!A:A='Footprint incl maatregelen'!A132)*('CO2 referentie footprint'!C:C='Footprint incl maatregelen'!B132)*('CO2 referentie footprint'!D:D='Footprint incl maatregelen'!C132)), 0)),0)</f>
        <v>0</v>
      </c>
      <c r="U132" s="119">
        <f>_xlfn.IFNA(IF(G132 = "", T132 + (T132 * F132), T132 + (T132 * (F132 + G132)))*(1-'Materieel en Transport'!$I$40),0)</f>
        <v>0</v>
      </c>
      <c r="V132" s="119">
        <f>_xlfn.IFNA(IF(I132="", T132+(T132*H132), T132+(T132*(H132+I132)))*(1-'Materieel en Transport'!$J$40),0)</f>
        <v>0</v>
      </c>
      <c r="W132" s="119">
        <f>_xlfn.IFNA(IF(K132="",T132+(T132*J132),T132+(T132*(J132+K132)))*(1-'Materieel en Transport'!$K$40),0)</f>
        <v>0</v>
      </c>
      <c r="X132" s="119">
        <f>_xlfn.IFNA(IF(M132="",T132+(T132*L132),T132+(T132*(L132+M132)))*(1-'Materieel en Transport'!$L$40),0)</f>
        <v>0</v>
      </c>
      <c r="Y132" s="119">
        <f>_xlfn.IFNA(IF(O132="",T132+(T132*N132),T132+(T132*(N132+O132)))*(1-'Materieel en Transport'!$M$40),0)</f>
        <v>0</v>
      </c>
      <c r="Z132" s="119">
        <f>_xlfn.IFNA(IF(Q132="",T132+(T132*P132),T132+(T132*(P132+Q132)))*(1-'Materieel en Transport'!$N$40),0)</f>
        <v>0</v>
      </c>
      <c r="AA132" s="119">
        <f>_xlfn.IFNA(IF(S132="",T132+(T132*R132),T132+(T132*(R132+S132)))*(1-'Materieel en Transport'!$O$40),0)</f>
        <v>0</v>
      </c>
    </row>
    <row r="133" spans="1:27" x14ac:dyDescent="0.35">
      <c r="A133" s="125" t="s">
        <v>128</v>
      </c>
      <c r="B133" s="128" t="s">
        <v>132</v>
      </c>
      <c r="C133" s="128" t="s">
        <v>58</v>
      </c>
      <c r="D133" s="128" t="s">
        <v>59</v>
      </c>
      <c r="E133" s="131"/>
      <c r="F133" s="137">
        <f>_xlfn.IFNA(INDEX(TUSSENBEREKENINGEN!B:B, MATCH('Footprint incl maatregelen'!D133, TUSSENBEREKENINGEN!A:A, 0)),0)</f>
        <v>0</v>
      </c>
      <c r="G133" s="33">
        <f>_xlfn.IFNA(INDEX(TUSSENBEREKENINGEN!B:B, MATCH('Footprint incl maatregelen'!E133, TUSSENBEREKENINGEN!A:A, 0)),0)</f>
        <v>0</v>
      </c>
      <c r="H133" s="134">
        <f>_xlfn.IFNA(INDEX(TUSSENBEREKENINGEN!C:C, MATCH('Footprint incl maatregelen'!D133, TUSSENBEREKENINGEN!A:A, 0)),0)</f>
        <v>0</v>
      </c>
      <c r="I133" s="33">
        <f>_xlfn.IFNA(INDEX(TUSSENBEREKENINGEN!C:C, MATCH('Footprint incl maatregelen'!E133, TUSSENBEREKENINGEN!A:A, 0)),0)</f>
        <v>0</v>
      </c>
      <c r="J133" s="134">
        <f>_xlfn.IFNA(INDEX(TUSSENBEREKENINGEN!D:D, MATCH('Footprint incl maatregelen'!D133, TUSSENBEREKENINGEN!A:A, 0)),0)</f>
        <v>0</v>
      </c>
      <c r="K133" s="33">
        <f>_xlfn.IFNA(INDEX(TUSSENBEREKENINGEN!D:D, MATCH('Footprint incl maatregelen'!E133, TUSSENBEREKENINGEN!A:A, 0)),0)</f>
        <v>0</v>
      </c>
      <c r="L133" s="134">
        <f>_xlfn.IFNA(INDEX(TUSSENBEREKENINGEN!E:E, MATCH('Footprint incl maatregelen'!D133, TUSSENBEREKENINGEN!A:A, 0)),0)</f>
        <v>0</v>
      </c>
      <c r="M133" s="33">
        <f>_xlfn.IFNA(INDEX(TUSSENBEREKENINGEN!E:E, MATCH('Footprint incl maatregelen'!E133, TUSSENBEREKENINGEN!A:A, 0)),0)</f>
        <v>0</v>
      </c>
      <c r="N133" s="134">
        <f>_xlfn.IFNA(INDEX(TUSSENBEREKENINGEN!F:F, MATCH('Footprint incl maatregelen'!D133, TUSSENBEREKENINGEN!A:A, 0)),0)</f>
        <v>0</v>
      </c>
      <c r="O133" s="33">
        <f>_xlfn.IFNA(INDEX(TUSSENBEREKENINGEN!F:F, MATCH('Footprint incl maatregelen'!E133, TUSSENBEREKENINGEN!A:A, 0)),0)</f>
        <v>0</v>
      </c>
      <c r="P133" s="134">
        <f>_xlfn.IFNA(INDEX(TUSSENBEREKENINGEN!G:G, MATCH('Footprint incl maatregelen'!D133, TUSSENBEREKENINGEN!A:A, 0)),0)</f>
        <v>0</v>
      </c>
      <c r="Q133" s="33">
        <f>_xlfn.IFNA(INDEX(TUSSENBEREKENINGEN!G:G, MATCH('Footprint incl maatregelen'!E133, TUSSENBEREKENINGEN!A:A, 0)),0)</f>
        <v>0</v>
      </c>
      <c r="R133" s="134">
        <f>_xlfn.IFNA(INDEX(TUSSENBEREKENINGEN!H:H, MATCH('Footprint incl maatregelen'!D133, TUSSENBEREKENINGEN!A:A, 0)),0)</f>
        <v>0</v>
      </c>
      <c r="S133" s="33">
        <f>_xlfn.IFNA(INDEX(TUSSENBEREKENINGEN!H:H, MATCH('Footprint incl maatregelen'!E133, TUSSENBEREKENINGEN!A:A, 0)),0)</f>
        <v>0</v>
      </c>
      <c r="T133" s="120" cm="1">
        <f t="array" ref="T133">_xlfn.IFNA(INDEX('CO2 referentie footprint'!E:E, MATCH(1, (('CO2 referentie footprint'!A:A='Footprint incl maatregelen'!A133)*('CO2 referentie footprint'!C:C='Footprint incl maatregelen'!B133)*('CO2 referentie footprint'!D:D='Footprint incl maatregelen'!C133)), 0)),0)</f>
        <v>0</v>
      </c>
      <c r="U133" s="119">
        <f>_xlfn.IFNA(IF(G133 = "", T133 + (T133 * F133), T133 + (T133 * (F133 + G133)))*(1-'Materieel en Transport'!$I$40),0)</f>
        <v>0</v>
      </c>
      <c r="V133" s="119">
        <f>_xlfn.IFNA(IF(I133="", T133+(T133*H133), T133+(T133*(H133+I133)))*(1-'Materieel en Transport'!$J$40),0)</f>
        <v>0</v>
      </c>
      <c r="W133" s="119">
        <f>_xlfn.IFNA(IF(K133="",T133+(T133*J133),T133+(T133*(J133+K133)))*(1-'Materieel en Transport'!$K$40),0)</f>
        <v>0</v>
      </c>
      <c r="X133" s="119">
        <f>_xlfn.IFNA(IF(M133="",T133+(T133*L133),T133+(T133*(L133+M133)))*(1-'Materieel en Transport'!$L$40),0)</f>
        <v>0</v>
      </c>
      <c r="Y133" s="119">
        <f>_xlfn.IFNA(IF(O133="",T133+(T133*N133),T133+(T133*(N133+O133)))*(1-'Materieel en Transport'!$M$40),0)</f>
        <v>0</v>
      </c>
      <c r="Z133" s="119">
        <f>_xlfn.IFNA(IF(Q133="",T133+(T133*P133),T133+(T133*(P133+Q133)))*(1-'Materieel en Transport'!$N$40),0)</f>
        <v>0</v>
      </c>
      <c r="AA133" s="119">
        <f>_xlfn.IFNA(IF(S133="",T133+(T133*R133),T133+(T133*(R133+S133)))*(1-'Materieel en Transport'!$O$40),0)</f>
        <v>0</v>
      </c>
    </row>
    <row r="134" spans="1:27" x14ac:dyDescent="0.35">
      <c r="A134" s="125" t="s">
        <v>128</v>
      </c>
      <c r="B134" s="128" t="s">
        <v>133</v>
      </c>
      <c r="C134" s="128" t="s">
        <v>73</v>
      </c>
      <c r="D134" s="128" t="s">
        <v>25</v>
      </c>
      <c r="E134" s="131" t="s">
        <v>26</v>
      </c>
      <c r="F134" s="137">
        <f>_xlfn.IFNA(INDEX(TUSSENBEREKENINGEN!B:B, MATCH('Footprint incl maatregelen'!D134, TUSSENBEREKENINGEN!A:A, 0)),0)</f>
        <v>0</v>
      </c>
      <c r="G134" s="33">
        <f>_xlfn.IFNA(INDEX(TUSSENBEREKENINGEN!B:B, MATCH('Footprint incl maatregelen'!E134, TUSSENBEREKENINGEN!A:A, 0)),0)</f>
        <v>0</v>
      </c>
      <c r="H134" s="134">
        <f>_xlfn.IFNA(INDEX(TUSSENBEREKENINGEN!C:C, MATCH('Footprint incl maatregelen'!D134, TUSSENBEREKENINGEN!A:A, 0)),0)</f>
        <v>0</v>
      </c>
      <c r="I134" s="33">
        <f>_xlfn.IFNA(INDEX(TUSSENBEREKENINGEN!C:C, MATCH('Footprint incl maatregelen'!E134, TUSSENBEREKENINGEN!A:A, 0)),0)</f>
        <v>0</v>
      </c>
      <c r="J134" s="134">
        <f>_xlfn.IFNA(INDEX(TUSSENBEREKENINGEN!D:D, MATCH('Footprint incl maatregelen'!D134, TUSSENBEREKENINGEN!A:A, 0)),0)</f>
        <v>0</v>
      </c>
      <c r="K134" s="33">
        <f>_xlfn.IFNA(INDEX(TUSSENBEREKENINGEN!D:D, MATCH('Footprint incl maatregelen'!E134, TUSSENBEREKENINGEN!A:A, 0)),0)</f>
        <v>0</v>
      </c>
      <c r="L134" s="134">
        <f>_xlfn.IFNA(INDEX(TUSSENBEREKENINGEN!E:E, MATCH('Footprint incl maatregelen'!D134, TUSSENBEREKENINGEN!A:A, 0)),0)</f>
        <v>0</v>
      </c>
      <c r="M134" s="33">
        <f>_xlfn.IFNA(INDEX(TUSSENBEREKENINGEN!E:E, MATCH('Footprint incl maatregelen'!E134, TUSSENBEREKENINGEN!A:A, 0)),0)</f>
        <v>0</v>
      </c>
      <c r="N134" s="134">
        <f>_xlfn.IFNA(INDEX(TUSSENBEREKENINGEN!F:F, MATCH('Footprint incl maatregelen'!D134, TUSSENBEREKENINGEN!A:A, 0)),0)</f>
        <v>0</v>
      </c>
      <c r="O134" s="33">
        <f>_xlfn.IFNA(INDEX(TUSSENBEREKENINGEN!F:F, MATCH('Footprint incl maatregelen'!E134, TUSSENBEREKENINGEN!A:A, 0)),0)</f>
        <v>0</v>
      </c>
      <c r="P134" s="134">
        <f>_xlfn.IFNA(INDEX(TUSSENBEREKENINGEN!G:G, MATCH('Footprint incl maatregelen'!D134, TUSSENBEREKENINGEN!A:A, 0)),0)</f>
        <v>0</v>
      </c>
      <c r="Q134" s="33">
        <f>_xlfn.IFNA(INDEX(TUSSENBEREKENINGEN!G:G, MATCH('Footprint incl maatregelen'!E134, TUSSENBEREKENINGEN!A:A, 0)),0)</f>
        <v>0</v>
      </c>
      <c r="R134" s="134">
        <f>_xlfn.IFNA(INDEX(TUSSENBEREKENINGEN!H:H, MATCH('Footprint incl maatregelen'!D134, TUSSENBEREKENINGEN!A:A, 0)),0)</f>
        <v>0</v>
      </c>
      <c r="S134" s="33">
        <f>_xlfn.IFNA(INDEX(TUSSENBEREKENINGEN!H:H, MATCH('Footprint incl maatregelen'!E134, TUSSENBEREKENINGEN!A:A, 0)),0)</f>
        <v>0</v>
      </c>
      <c r="T134" s="120" cm="1">
        <f t="array" ref="T134">_xlfn.IFNA(INDEX('CO2 referentie footprint'!E:E, MATCH(1, (('CO2 referentie footprint'!A:A='Footprint incl maatregelen'!A134)*('CO2 referentie footprint'!C:C='Footprint incl maatregelen'!B134)*('CO2 referentie footprint'!D:D='Footprint incl maatregelen'!C134)), 0)),0)</f>
        <v>0</v>
      </c>
      <c r="U134" s="119">
        <f>_xlfn.IFNA(IF(G134 = "", T134 + (T134 * F134), T134 + (T134 * (F134 + G134)))*(1-'Materieel en Transport'!$I$40),0)</f>
        <v>0</v>
      </c>
      <c r="V134" s="119">
        <f>_xlfn.IFNA(IF(I134="", T134+(T134*H134), T134+(T134*(H134+I134)))*(1-'Materieel en Transport'!$J$40),0)</f>
        <v>0</v>
      </c>
      <c r="W134" s="119">
        <f>_xlfn.IFNA(IF(K134="",T134+(T134*J134),T134+(T134*(J134+K134)))*(1-'Materieel en Transport'!$K$40),0)</f>
        <v>0</v>
      </c>
      <c r="X134" s="119">
        <f>_xlfn.IFNA(IF(M134="",T134+(T134*L134),T134+(T134*(L134+M134)))*(1-'Materieel en Transport'!$L$40),0)</f>
        <v>0</v>
      </c>
      <c r="Y134" s="119">
        <f>_xlfn.IFNA(IF(O134="",T134+(T134*N134),T134+(T134*(N134+O134)))*(1-'Materieel en Transport'!$M$40),0)</f>
        <v>0</v>
      </c>
      <c r="Z134" s="119">
        <f>_xlfn.IFNA(IF(Q134="",T134+(T134*P134),T134+(T134*(P134+Q134)))*(1-'Materieel en Transport'!$N$40),0)</f>
        <v>0</v>
      </c>
      <c r="AA134" s="119">
        <f>_xlfn.IFNA(IF(S134="",T134+(T134*R134),T134+(T134*(R134+S134)))*(1-'Materieel en Transport'!$O$40),0)</f>
        <v>0</v>
      </c>
    </row>
    <row r="135" spans="1:27" x14ac:dyDescent="0.35">
      <c r="A135" s="125" t="s">
        <v>128</v>
      </c>
      <c r="B135" s="128" t="s">
        <v>133</v>
      </c>
      <c r="C135" s="128" t="s">
        <v>58</v>
      </c>
      <c r="D135" s="128" t="s">
        <v>59</v>
      </c>
      <c r="E135" s="131"/>
      <c r="F135" s="137">
        <f>_xlfn.IFNA(INDEX(TUSSENBEREKENINGEN!B:B, MATCH('Footprint incl maatregelen'!D135, TUSSENBEREKENINGEN!A:A, 0)),0)</f>
        <v>0</v>
      </c>
      <c r="G135" s="33">
        <f>_xlfn.IFNA(INDEX(TUSSENBEREKENINGEN!B:B, MATCH('Footprint incl maatregelen'!E135, TUSSENBEREKENINGEN!A:A, 0)),0)</f>
        <v>0</v>
      </c>
      <c r="H135" s="134">
        <f>_xlfn.IFNA(INDEX(TUSSENBEREKENINGEN!C:C, MATCH('Footprint incl maatregelen'!D135, TUSSENBEREKENINGEN!A:A, 0)),0)</f>
        <v>0</v>
      </c>
      <c r="I135" s="33">
        <f>_xlfn.IFNA(INDEX(TUSSENBEREKENINGEN!C:C, MATCH('Footprint incl maatregelen'!E135, TUSSENBEREKENINGEN!A:A, 0)),0)</f>
        <v>0</v>
      </c>
      <c r="J135" s="134">
        <f>_xlfn.IFNA(INDEX(TUSSENBEREKENINGEN!D:D, MATCH('Footprint incl maatregelen'!D135, TUSSENBEREKENINGEN!A:A, 0)),0)</f>
        <v>0</v>
      </c>
      <c r="K135" s="33">
        <f>_xlfn.IFNA(INDEX(TUSSENBEREKENINGEN!D:D, MATCH('Footprint incl maatregelen'!E135, TUSSENBEREKENINGEN!A:A, 0)),0)</f>
        <v>0</v>
      </c>
      <c r="L135" s="134">
        <f>_xlfn.IFNA(INDEX(TUSSENBEREKENINGEN!E:E, MATCH('Footprint incl maatregelen'!D135, TUSSENBEREKENINGEN!A:A, 0)),0)</f>
        <v>0</v>
      </c>
      <c r="M135" s="33">
        <f>_xlfn.IFNA(INDEX(TUSSENBEREKENINGEN!E:E, MATCH('Footprint incl maatregelen'!E135, TUSSENBEREKENINGEN!A:A, 0)),0)</f>
        <v>0</v>
      </c>
      <c r="N135" s="134">
        <f>_xlfn.IFNA(INDEX(TUSSENBEREKENINGEN!F:F, MATCH('Footprint incl maatregelen'!D135, TUSSENBEREKENINGEN!A:A, 0)),0)</f>
        <v>0</v>
      </c>
      <c r="O135" s="33">
        <f>_xlfn.IFNA(INDEX(TUSSENBEREKENINGEN!F:F, MATCH('Footprint incl maatregelen'!E135, TUSSENBEREKENINGEN!A:A, 0)),0)</f>
        <v>0</v>
      </c>
      <c r="P135" s="134">
        <f>_xlfn.IFNA(INDEX(TUSSENBEREKENINGEN!G:G, MATCH('Footprint incl maatregelen'!D135, TUSSENBEREKENINGEN!A:A, 0)),0)</f>
        <v>0</v>
      </c>
      <c r="Q135" s="33">
        <f>_xlfn.IFNA(INDEX(TUSSENBEREKENINGEN!G:G, MATCH('Footprint incl maatregelen'!E135, TUSSENBEREKENINGEN!A:A, 0)),0)</f>
        <v>0</v>
      </c>
      <c r="R135" s="134">
        <f>_xlfn.IFNA(INDEX(TUSSENBEREKENINGEN!H:H, MATCH('Footprint incl maatregelen'!D135, TUSSENBEREKENINGEN!A:A, 0)),0)</f>
        <v>0</v>
      </c>
      <c r="S135" s="33">
        <f>_xlfn.IFNA(INDEX(TUSSENBEREKENINGEN!H:H, MATCH('Footprint incl maatregelen'!E135, TUSSENBEREKENINGEN!A:A, 0)),0)</f>
        <v>0</v>
      </c>
      <c r="T135" s="120" cm="1">
        <f t="array" ref="T135">_xlfn.IFNA(INDEX('CO2 referentie footprint'!E:E, MATCH(1, (('CO2 referentie footprint'!A:A='Footprint incl maatregelen'!A135)*('CO2 referentie footprint'!C:C='Footprint incl maatregelen'!B135)*('CO2 referentie footprint'!D:D='Footprint incl maatregelen'!C135)), 0)),0)</f>
        <v>0</v>
      </c>
      <c r="U135" s="119">
        <f>_xlfn.IFNA(IF(G135 = "", T135 + (T135 * F135), T135 + (T135 * (F135 + G135)))*(1-'Materieel en Transport'!$I$40),0)</f>
        <v>0</v>
      </c>
      <c r="V135" s="119">
        <f>_xlfn.IFNA(IF(I135="", T135+(T135*H135), T135+(T135*(H135+I135)))*(1-'Materieel en Transport'!$J$40),0)</f>
        <v>0</v>
      </c>
      <c r="W135" s="119">
        <f>_xlfn.IFNA(IF(K135="",T135+(T135*J135),T135+(T135*(J135+K135)))*(1-'Materieel en Transport'!$K$40),0)</f>
        <v>0</v>
      </c>
      <c r="X135" s="119">
        <f>_xlfn.IFNA(IF(M135="",T135+(T135*L135),T135+(T135*(L135+M135)))*(1-'Materieel en Transport'!$L$40),0)</f>
        <v>0</v>
      </c>
      <c r="Y135" s="119">
        <f>_xlfn.IFNA(IF(O135="",T135+(T135*N135),T135+(T135*(N135+O135)))*(1-'Materieel en Transport'!$M$40),0)</f>
        <v>0</v>
      </c>
      <c r="Z135" s="119">
        <f>_xlfn.IFNA(IF(Q135="",T135+(T135*P135),T135+(T135*(P135+Q135)))*(1-'Materieel en Transport'!$N$40),0)</f>
        <v>0</v>
      </c>
      <c r="AA135" s="119">
        <f>_xlfn.IFNA(IF(S135="",T135+(T135*R135),T135+(T135*(R135+S135)))*(1-'Materieel en Transport'!$O$40),0)</f>
        <v>0</v>
      </c>
    </row>
    <row r="136" spans="1:27" x14ac:dyDescent="0.35">
      <c r="A136" s="125" t="s">
        <v>128</v>
      </c>
      <c r="B136" s="128" t="s">
        <v>134</v>
      </c>
      <c r="C136" s="128" t="s">
        <v>69</v>
      </c>
      <c r="D136" s="128" t="s">
        <v>31</v>
      </c>
      <c r="E136" s="131" t="s">
        <v>32</v>
      </c>
      <c r="F136" s="137">
        <f>_xlfn.IFNA(INDEX(TUSSENBEREKENINGEN!B:B, MATCH('Footprint incl maatregelen'!D136, TUSSENBEREKENINGEN!A:A, 0)),0)</f>
        <v>0</v>
      </c>
      <c r="G136" s="33">
        <f>_xlfn.IFNA(INDEX(TUSSENBEREKENINGEN!B:B, MATCH('Footprint incl maatregelen'!E136, TUSSENBEREKENINGEN!A:A, 0)),0)</f>
        <v>0</v>
      </c>
      <c r="H136" s="134">
        <f>_xlfn.IFNA(INDEX(TUSSENBEREKENINGEN!C:C, MATCH('Footprint incl maatregelen'!D136, TUSSENBEREKENINGEN!A:A, 0)),0)</f>
        <v>0</v>
      </c>
      <c r="I136" s="33">
        <f>_xlfn.IFNA(INDEX(TUSSENBEREKENINGEN!C:C, MATCH('Footprint incl maatregelen'!E136, TUSSENBEREKENINGEN!A:A, 0)),0)</f>
        <v>0</v>
      </c>
      <c r="J136" s="134">
        <f>_xlfn.IFNA(INDEX(TUSSENBEREKENINGEN!D:D, MATCH('Footprint incl maatregelen'!D136, TUSSENBEREKENINGEN!A:A, 0)),0)</f>
        <v>0</v>
      </c>
      <c r="K136" s="33">
        <f>_xlfn.IFNA(INDEX(TUSSENBEREKENINGEN!D:D, MATCH('Footprint incl maatregelen'!E136, TUSSENBEREKENINGEN!A:A, 0)),0)</f>
        <v>0</v>
      </c>
      <c r="L136" s="134">
        <f>_xlfn.IFNA(INDEX(TUSSENBEREKENINGEN!E:E, MATCH('Footprint incl maatregelen'!D136, TUSSENBEREKENINGEN!A:A, 0)),0)</f>
        <v>0</v>
      </c>
      <c r="M136" s="33">
        <f>_xlfn.IFNA(INDEX(TUSSENBEREKENINGEN!E:E, MATCH('Footprint incl maatregelen'!E136, TUSSENBEREKENINGEN!A:A, 0)),0)</f>
        <v>0</v>
      </c>
      <c r="N136" s="134">
        <f>_xlfn.IFNA(INDEX(TUSSENBEREKENINGEN!F:F, MATCH('Footprint incl maatregelen'!D136, TUSSENBEREKENINGEN!A:A, 0)),0)</f>
        <v>0</v>
      </c>
      <c r="O136" s="33">
        <f>_xlfn.IFNA(INDEX(TUSSENBEREKENINGEN!F:F, MATCH('Footprint incl maatregelen'!E136, TUSSENBEREKENINGEN!A:A, 0)),0)</f>
        <v>0</v>
      </c>
      <c r="P136" s="134">
        <f>_xlfn.IFNA(INDEX(TUSSENBEREKENINGEN!G:G, MATCH('Footprint incl maatregelen'!D136, TUSSENBEREKENINGEN!A:A, 0)),0)</f>
        <v>0</v>
      </c>
      <c r="Q136" s="33">
        <f>_xlfn.IFNA(INDEX(TUSSENBEREKENINGEN!G:G, MATCH('Footprint incl maatregelen'!E136, TUSSENBEREKENINGEN!A:A, 0)),0)</f>
        <v>0</v>
      </c>
      <c r="R136" s="134">
        <f>_xlfn.IFNA(INDEX(TUSSENBEREKENINGEN!H:H, MATCH('Footprint incl maatregelen'!D136, TUSSENBEREKENINGEN!A:A, 0)),0)</f>
        <v>0</v>
      </c>
      <c r="S136" s="33">
        <f>_xlfn.IFNA(INDEX(TUSSENBEREKENINGEN!H:H, MATCH('Footprint incl maatregelen'!E136, TUSSENBEREKENINGEN!A:A, 0)),0)</f>
        <v>0</v>
      </c>
      <c r="T136" s="120" cm="1">
        <f t="array" ref="T136">_xlfn.IFNA(INDEX('CO2 referentie footprint'!E:E, MATCH(1, (('CO2 referentie footprint'!A:A='Footprint incl maatregelen'!A136)*('CO2 referentie footprint'!C:C='Footprint incl maatregelen'!B136)*('CO2 referentie footprint'!D:D='Footprint incl maatregelen'!C136)), 0)),0)</f>
        <v>0</v>
      </c>
      <c r="U136" s="119">
        <f>_xlfn.IFNA(IF(G136 = "", T136 + (T136 * F136), T136 + (T136 * (F136 + G136)))*(1-'Materieel en Transport'!$I$40),0)</f>
        <v>0</v>
      </c>
      <c r="V136" s="119">
        <f>_xlfn.IFNA(IF(I136="", T136+(T136*H136), T136+(T136*(H136+I136)))*(1-'Materieel en Transport'!$J$40),0)</f>
        <v>0</v>
      </c>
      <c r="W136" s="119">
        <f>_xlfn.IFNA(IF(K136="",T136+(T136*J136),T136+(T136*(J136+K136)))*(1-'Materieel en Transport'!$K$40),0)</f>
        <v>0</v>
      </c>
      <c r="X136" s="119">
        <f>_xlfn.IFNA(IF(M136="",T136+(T136*L136),T136+(T136*(L136+M136)))*(1-'Materieel en Transport'!$L$40),0)</f>
        <v>0</v>
      </c>
      <c r="Y136" s="119">
        <f>_xlfn.IFNA(IF(O136="",T136+(T136*N136),T136+(T136*(N136+O136)))*(1-'Materieel en Transport'!$M$40),0)</f>
        <v>0</v>
      </c>
      <c r="Z136" s="119">
        <f>_xlfn.IFNA(IF(Q136="",T136+(T136*P136),T136+(T136*(P136+Q136)))*(1-'Materieel en Transport'!$N$40),0)</f>
        <v>0</v>
      </c>
      <c r="AA136" s="119">
        <f>_xlfn.IFNA(IF(S136="",T136+(T136*R136),T136+(T136*(R136+S136)))*(1-'Materieel en Transport'!$O$40),0)</f>
        <v>0</v>
      </c>
    </row>
    <row r="137" spans="1:27" x14ac:dyDescent="0.35">
      <c r="A137" s="125" t="s">
        <v>128</v>
      </c>
      <c r="B137" s="128" t="s">
        <v>134</v>
      </c>
      <c r="C137" s="128" t="s">
        <v>58</v>
      </c>
      <c r="D137" s="128" t="s">
        <v>59</v>
      </c>
      <c r="E137" s="131"/>
      <c r="F137" s="137">
        <f>_xlfn.IFNA(INDEX(TUSSENBEREKENINGEN!B:B, MATCH('Footprint incl maatregelen'!D137, TUSSENBEREKENINGEN!A:A, 0)),0)</f>
        <v>0</v>
      </c>
      <c r="G137" s="33">
        <f>_xlfn.IFNA(INDEX(TUSSENBEREKENINGEN!B:B, MATCH('Footprint incl maatregelen'!E137, TUSSENBEREKENINGEN!A:A, 0)),0)</f>
        <v>0</v>
      </c>
      <c r="H137" s="134">
        <f>_xlfn.IFNA(INDEX(TUSSENBEREKENINGEN!C:C, MATCH('Footprint incl maatregelen'!D137, TUSSENBEREKENINGEN!A:A, 0)),0)</f>
        <v>0</v>
      </c>
      <c r="I137" s="33">
        <f>_xlfn.IFNA(INDEX(TUSSENBEREKENINGEN!C:C, MATCH('Footprint incl maatregelen'!E137, TUSSENBEREKENINGEN!A:A, 0)),0)</f>
        <v>0</v>
      </c>
      <c r="J137" s="134">
        <f>_xlfn.IFNA(INDEX(TUSSENBEREKENINGEN!D:D, MATCH('Footprint incl maatregelen'!D137, TUSSENBEREKENINGEN!A:A, 0)),0)</f>
        <v>0</v>
      </c>
      <c r="K137" s="33">
        <f>_xlfn.IFNA(INDEX(TUSSENBEREKENINGEN!D:D, MATCH('Footprint incl maatregelen'!E137, TUSSENBEREKENINGEN!A:A, 0)),0)</f>
        <v>0</v>
      </c>
      <c r="L137" s="134">
        <f>_xlfn.IFNA(INDEX(TUSSENBEREKENINGEN!E:E, MATCH('Footprint incl maatregelen'!D137, TUSSENBEREKENINGEN!A:A, 0)),0)</f>
        <v>0</v>
      </c>
      <c r="M137" s="33">
        <f>_xlfn.IFNA(INDEX(TUSSENBEREKENINGEN!E:E, MATCH('Footprint incl maatregelen'!E137, TUSSENBEREKENINGEN!A:A, 0)),0)</f>
        <v>0</v>
      </c>
      <c r="N137" s="134">
        <f>_xlfn.IFNA(INDEX(TUSSENBEREKENINGEN!F:F, MATCH('Footprint incl maatregelen'!D137, TUSSENBEREKENINGEN!A:A, 0)),0)</f>
        <v>0</v>
      </c>
      <c r="O137" s="33">
        <f>_xlfn.IFNA(INDEX(TUSSENBEREKENINGEN!F:F, MATCH('Footprint incl maatregelen'!E137, TUSSENBEREKENINGEN!A:A, 0)),0)</f>
        <v>0</v>
      </c>
      <c r="P137" s="134">
        <f>_xlfn.IFNA(INDEX(TUSSENBEREKENINGEN!G:G, MATCH('Footprint incl maatregelen'!D137, TUSSENBEREKENINGEN!A:A, 0)),0)</f>
        <v>0</v>
      </c>
      <c r="Q137" s="33">
        <f>_xlfn.IFNA(INDEX(TUSSENBEREKENINGEN!G:G, MATCH('Footprint incl maatregelen'!E137, TUSSENBEREKENINGEN!A:A, 0)),0)</f>
        <v>0</v>
      </c>
      <c r="R137" s="134">
        <f>_xlfn.IFNA(INDEX(TUSSENBEREKENINGEN!H:H, MATCH('Footprint incl maatregelen'!D137, TUSSENBEREKENINGEN!A:A, 0)),0)</f>
        <v>0</v>
      </c>
      <c r="S137" s="33">
        <f>_xlfn.IFNA(INDEX(TUSSENBEREKENINGEN!H:H, MATCH('Footprint incl maatregelen'!E137, TUSSENBEREKENINGEN!A:A, 0)),0)</f>
        <v>0</v>
      </c>
      <c r="T137" s="120" cm="1">
        <f t="array" ref="T137">_xlfn.IFNA(INDEX('CO2 referentie footprint'!E:E, MATCH(1, (('CO2 referentie footprint'!A:A='Footprint incl maatregelen'!A137)*('CO2 referentie footprint'!C:C='Footprint incl maatregelen'!B137)*('CO2 referentie footprint'!D:D='Footprint incl maatregelen'!C137)), 0)),0)</f>
        <v>0</v>
      </c>
      <c r="U137" s="119">
        <f>_xlfn.IFNA(IF(G137 = "", T137 + (T137 * F137), T137 + (T137 * (F137 + G137)))*(1-'Materieel en Transport'!$I$40),0)</f>
        <v>0</v>
      </c>
      <c r="V137" s="119">
        <f>_xlfn.IFNA(IF(I137="", T137+(T137*H137), T137+(T137*(H137+I137)))*(1-'Materieel en Transport'!$J$40),0)</f>
        <v>0</v>
      </c>
      <c r="W137" s="119">
        <f>_xlfn.IFNA(IF(K137="",T137+(T137*J137),T137+(T137*(J137+K137)))*(1-'Materieel en Transport'!$K$40),0)</f>
        <v>0</v>
      </c>
      <c r="X137" s="119">
        <f>_xlfn.IFNA(IF(M137="",T137+(T137*L137),T137+(T137*(L137+M137)))*(1-'Materieel en Transport'!$L$40),0)</f>
        <v>0</v>
      </c>
      <c r="Y137" s="119">
        <f>_xlfn.IFNA(IF(O137="",T137+(T137*N137),T137+(T137*(N137+O137)))*(1-'Materieel en Transport'!$M$40),0)</f>
        <v>0</v>
      </c>
      <c r="Z137" s="119">
        <f>_xlfn.IFNA(IF(Q137="",T137+(T137*P137),T137+(T137*(P137+Q137)))*(1-'Materieel en Transport'!$N$40),0)</f>
        <v>0</v>
      </c>
      <c r="AA137" s="119">
        <f>_xlfn.IFNA(IF(S137="",T137+(T137*R137),T137+(T137*(R137+S137)))*(1-'Materieel en Transport'!$O$40),0)</f>
        <v>0</v>
      </c>
    </row>
    <row r="138" spans="1:27" x14ac:dyDescent="0.35">
      <c r="A138" s="125" t="s">
        <v>128</v>
      </c>
      <c r="B138" s="128" t="s">
        <v>135</v>
      </c>
      <c r="C138" s="128" t="s">
        <v>71</v>
      </c>
      <c r="D138" s="128" t="s">
        <v>39</v>
      </c>
      <c r="E138" s="131"/>
      <c r="F138" s="137">
        <f>_xlfn.IFNA(INDEX(TUSSENBEREKENINGEN!B:B, MATCH('Footprint incl maatregelen'!D138, TUSSENBEREKENINGEN!A:A, 0)),0)</f>
        <v>0</v>
      </c>
      <c r="G138" s="33">
        <f>_xlfn.IFNA(INDEX(TUSSENBEREKENINGEN!B:B, MATCH('Footprint incl maatregelen'!E138, TUSSENBEREKENINGEN!A:A, 0)),0)</f>
        <v>0</v>
      </c>
      <c r="H138" s="134">
        <f>_xlfn.IFNA(INDEX(TUSSENBEREKENINGEN!C:C, MATCH('Footprint incl maatregelen'!D138, TUSSENBEREKENINGEN!A:A, 0)),0)</f>
        <v>0</v>
      </c>
      <c r="I138" s="33">
        <f>_xlfn.IFNA(INDEX(TUSSENBEREKENINGEN!C:C, MATCH('Footprint incl maatregelen'!E138, TUSSENBEREKENINGEN!A:A, 0)),0)</f>
        <v>0</v>
      </c>
      <c r="J138" s="134">
        <f>_xlfn.IFNA(INDEX(TUSSENBEREKENINGEN!D:D, MATCH('Footprint incl maatregelen'!D138, TUSSENBEREKENINGEN!A:A, 0)),0)</f>
        <v>0</v>
      </c>
      <c r="K138" s="33">
        <f>_xlfn.IFNA(INDEX(TUSSENBEREKENINGEN!D:D, MATCH('Footprint incl maatregelen'!E138, TUSSENBEREKENINGEN!A:A, 0)),0)</f>
        <v>0</v>
      </c>
      <c r="L138" s="134">
        <f>_xlfn.IFNA(INDEX(TUSSENBEREKENINGEN!E:E, MATCH('Footprint incl maatregelen'!D138, TUSSENBEREKENINGEN!A:A, 0)),0)</f>
        <v>0</v>
      </c>
      <c r="M138" s="33">
        <f>_xlfn.IFNA(INDEX(TUSSENBEREKENINGEN!E:E, MATCH('Footprint incl maatregelen'!E138, TUSSENBEREKENINGEN!A:A, 0)),0)</f>
        <v>0</v>
      </c>
      <c r="N138" s="134">
        <f>_xlfn.IFNA(INDEX(TUSSENBEREKENINGEN!F:F, MATCH('Footprint incl maatregelen'!D138, TUSSENBEREKENINGEN!A:A, 0)),0)</f>
        <v>0</v>
      </c>
      <c r="O138" s="33">
        <f>_xlfn.IFNA(INDEX(TUSSENBEREKENINGEN!F:F, MATCH('Footprint incl maatregelen'!E138, TUSSENBEREKENINGEN!A:A, 0)),0)</f>
        <v>0</v>
      </c>
      <c r="P138" s="134">
        <f>_xlfn.IFNA(INDEX(TUSSENBEREKENINGEN!G:G, MATCH('Footprint incl maatregelen'!D138, TUSSENBEREKENINGEN!A:A, 0)),0)</f>
        <v>0</v>
      </c>
      <c r="Q138" s="33">
        <f>_xlfn.IFNA(INDEX(TUSSENBEREKENINGEN!G:G, MATCH('Footprint incl maatregelen'!E138, TUSSENBEREKENINGEN!A:A, 0)),0)</f>
        <v>0</v>
      </c>
      <c r="R138" s="134">
        <f>_xlfn.IFNA(INDEX(TUSSENBEREKENINGEN!H:H, MATCH('Footprint incl maatregelen'!D138, TUSSENBEREKENINGEN!A:A, 0)),0)</f>
        <v>0</v>
      </c>
      <c r="S138" s="33">
        <f>_xlfn.IFNA(INDEX(TUSSENBEREKENINGEN!H:H, MATCH('Footprint incl maatregelen'!E138, TUSSENBEREKENINGEN!A:A, 0)),0)</f>
        <v>0</v>
      </c>
      <c r="T138" s="120" cm="1">
        <f t="array" ref="T138">_xlfn.IFNA(INDEX('CO2 referentie footprint'!E:E, MATCH(1, (('CO2 referentie footprint'!A:A='Footprint incl maatregelen'!A138)*('CO2 referentie footprint'!C:C='Footprint incl maatregelen'!B138)*('CO2 referentie footprint'!D:D='Footprint incl maatregelen'!C138)), 0)),0)</f>
        <v>0</v>
      </c>
      <c r="U138" s="119">
        <f>_xlfn.IFNA(IF(G138 = "", T138 + (T138 * F138), T138 + (T138 * (F138 + G138)))*(1-'Materieel en Transport'!$I$40),0)</f>
        <v>0</v>
      </c>
      <c r="V138" s="119">
        <f>_xlfn.IFNA(IF(I138="", T138+(T138*H138), T138+(T138*(H138+I138)))*(1-'Materieel en Transport'!$J$40),0)</f>
        <v>0</v>
      </c>
      <c r="W138" s="119">
        <f>_xlfn.IFNA(IF(K138="",T138+(T138*J138),T138+(T138*(J138+K138)))*(1-'Materieel en Transport'!$K$40),0)</f>
        <v>0</v>
      </c>
      <c r="X138" s="119">
        <f>_xlfn.IFNA(IF(M138="",T138+(T138*L138),T138+(T138*(L138+M138)))*(1-'Materieel en Transport'!$L$40),0)</f>
        <v>0</v>
      </c>
      <c r="Y138" s="119">
        <f>_xlfn.IFNA(IF(O138="",T138+(T138*N138),T138+(T138*(N138+O138)))*(1-'Materieel en Transport'!$M$40),0)</f>
        <v>0</v>
      </c>
      <c r="Z138" s="119">
        <f>_xlfn.IFNA(IF(Q138="",T138+(T138*P138),T138+(T138*(P138+Q138)))*(1-'Materieel en Transport'!$N$40),0)</f>
        <v>0</v>
      </c>
      <c r="AA138" s="119">
        <f>_xlfn.IFNA(IF(S138="",T138+(T138*R138),T138+(T138*(R138+S138)))*(1-'Materieel en Transport'!$O$40),0)</f>
        <v>0</v>
      </c>
    </row>
    <row r="139" spans="1:27" x14ac:dyDescent="0.35">
      <c r="A139" s="125" t="s">
        <v>128</v>
      </c>
      <c r="B139" s="128" t="s">
        <v>136</v>
      </c>
      <c r="C139" s="128" t="s">
        <v>75</v>
      </c>
      <c r="D139" s="128" t="s">
        <v>76</v>
      </c>
      <c r="E139" s="131"/>
      <c r="F139" s="137">
        <f>_xlfn.IFNA(INDEX(TUSSENBEREKENINGEN!B:B, MATCH('Footprint incl maatregelen'!D139, TUSSENBEREKENINGEN!A:A, 0)),0)</f>
        <v>0</v>
      </c>
      <c r="G139" s="33">
        <f>_xlfn.IFNA(INDEX(TUSSENBEREKENINGEN!B:B, MATCH('Footprint incl maatregelen'!E139, TUSSENBEREKENINGEN!A:A, 0)),0)</f>
        <v>0</v>
      </c>
      <c r="H139" s="134">
        <f>_xlfn.IFNA(INDEX(TUSSENBEREKENINGEN!C:C, MATCH('Footprint incl maatregelen'!D139, TUSSENBEREKENINGEN!A:A, 0)),0)</f>
        <v>0</v>
      </c>
      <c r="I139" s="33">
        <f>_xlfn.IFNA(INDEX(TUSSENBEREKENINGEN!C:C, MATCH('Footprint incl maatregelen'!E139, TUSSENBEREKENINGEN!A:A, 0)),0)</f>
        <v>0</v>
      </c>
      <c r="J139" s="134">
        <f>_xlfn.IFNA(INDEX(TUSSENBEREKENINGEN!D:D, MATCH('Footprint incl maatregelen'!D139, TUSSENBEREKENINGEN!A:A, 0)),0)</f>
        <v>0</v>
      </c>
      <c r="K139" s="33">
        <f>_xlfn.IFNA(INDEX(TUSSENBEREKENINGEN!D:D, MATCH('Footprint incl maatregelen'!E139, TUSSENBEREKENINGEN!A:A, 0)),0)</f>
        <v>0</v>
      </c>
      <c r="L139" s="134">
        <f>_xlfn.IFNA(INDEX(TUSSENBEREKENINGEN!E:E, MATCH('Footprint incl maatregelen'!D139, TUSSENBEREKENINGEN!A:A, 0)),0)</f>
        <v>0</v>
      </c>
      <c r="M139" s="33">
        <f>_xlfn.IFNA(INDEX(TUSSENBEREKENINGEN!E:E, MATCH('Footprint incl maatregelen'!E139, TUSSENBEREKENINGEN!A:A, 0)),0)</f>
        <v>0</v>
      </c>
      <c r="N139" s="134">
        <f>_xlfn.IFNA(INDEX(TUSSENBEREKENINGEN!F:F, MATCH('Footprint incl maatregelen'!D139, TUSSENBEREKENINGEN!A:A, 0)),0)</f>
        <v>0</v>
      </c>
      <c r="O139" s="33">
        <f>_xlfn.IFNA(INDEX(TUSSENBEREKENINGEN!F:F, MATCH('Footprint incl maatregelen'!E139, TUSSENBEREKENINGEN!A:A, 0)),0)</f>
        <v>0</v>
      </c>
      <c r="P139" s="134">
        <f>_xlfn.IFNA(INDEX(TUSSENBEREKENINGEN!G:G, MATCH('Footprint incl maatregelen'!D139, TUSSENBEREKENINGEN!A:A, 0)),0)</f>
        <v>0</v>
      </c>
      <c r="Q139" s="33">
        <f>_xlfn.IFNA(INDEX(TUSSENBEREKENINGEN!G:G, MATCH('Footprint incl maatregelen'!E139, TUSSENBEREKENINGEN!A:A, 0)),0)</f>
        <v>0</v>
      </c>
      <c r="R139" s="134">
        <f>_xlfn.IFNA(INDEX(TUSSENBEREKENINGEN!H:H, MATCH('Footprint incl maatregelen'!D139, TUSSENBEREKENINGEN!A:A, 0)),0)</f>
        <v>0</v>
      </c>
      <c r="S139" s="33">
        <f>_xlfn.IFNA(INDEX(TUSSENBEREKENINGEN!H:H, MATCH('Footprint incl maatregelen'!E139, TUSSENBEREKENINGEN!A:A, 0)),0)</f>
        <v>0</v>
      </c>
      <c r="T139" s="120" cm="1">
        <f t="array" ref="T139">_xlfn.IFNA(INDEX('CO2 referentie footprint'!E:E, MATCH(1, (('CO2 referentie footprint'!A:A='Footprint incl maatregelen'!A139)*('CO2 referentie footprint'!C:C='Footprint incl maatregelen'!B139)*('CO2 referentie footprint'!D:D='Footprint incl maatregelen'!C139)), 0)),0)</f>
        <v>0</v>
      </c>
      <c r="U139" s="119">
        <f>_xlfn.IFNA(IF(G139 = "", T139 + (T139 * F139), T139 + (T139 * (F139 + G139)))*(1-'Materieel en Transport'!$I$40),0)</f>
        <v>0</v>
      </c>
      <c r="V139" s="119">
        <f>_xlfn.IFNA(IF(I139="", T139+(T139*H139), T139+(T139*(H139+I139)))*(1-'Materieel en Transport'!$J$40),0)</f>
        <v>0</v>
      </c>
      <c r="W139" s="119">
        <f>_xlfn.IFNA(IF(K139="",T139+(T139*J139),T139+(T139*(J139+K139)))*(1-'Materieel en Transport'!$K$40),0)</f>
        <v>0</v>
      </c>
      <c r="X139" s="119">
        <f>_xlfn.IFNA(IF(M139="",T139+(T139*L139),T139+(T139*(L139+M139)))*(1-'Materieel en Transport'!$L$40),0)</f>
        <v>0</v>
      </c>
      <c r="Y139" s="119">
        <f>_xlfn.IFNA(IF(O139="",T139+(T139*N139),T139+(T139*(N139+O139)))*(1-'Materieel en Transport'!$M$40),0)</f>
        <v>0</v>
      </c>
      <c r="Z139" s="119">
        <f>_xlfn.IFNA(IF(Q139="",T139+(T139*P139),T139+(T139*(P139+Q139)))*(1-'Materieel en Transport'!$N$40),0)</f>
        <v>0</v>
      </c>
      <c r="AA139" s="119">
        <f>_xlfn.IFNA(IF(S139="",T139+(T139*R139),T139+(T139*(R139+S139)))*(1-'Materieel en Transport'!$O$40),0)</f>
        <v>0</v>
      </c>
    </row>
    <row r="140" spans="1:27" x14ac:dyDescent="0.35">
      <c r="A140" s="125" t="s">
        <v>128</v>
      </c>
      <c r="B140" s="128" t="s">
        <v>136</v>
      </c>
      <c r="C140" s="128" t="s">
        <v>58</v>
      </c>
      <c r="D140" s="128" t="s">
        <v>59</v>
      </c>
      <c r="E140" s="131"/>
      <c r="F140" s="137">
        <f>_xlfn.IFNA(INDEX(TUSSENBEREKENINGEN!B:B, MATCH('Footprint incl maatregelen'!D140, TUSSENBEREKENINGEN!A:A, 0)),0)</f>
        <v>0</v>
      </c>
      <c r="G140" s="33">
        <f>_xlfn.IFNA(INDEX(TUSSENBEREKENINGEN!B:B, MATCH('Footprint incl maatregelen'!E140, TUSSENBEREKENINGEN!A:A, 0)),0)</f>
        <v>0</v>
      </c>
      <c r="H140" s="134">
        <f>_xlfn.IFNA(INDEX(TUSSENBEREKENINGEN!C:C, MATCH('Footprint incl maatregelen'!D140, TUSSENBEREKENINGEN!A:A, 0)),0)</f>
        <v>0</v>
      </c>
      <c r="I140" s="33">
        <f>_xlfn.IFNA(INDEX(TUSSENBEREKENINGEN!C:C, MATCH('Footprint incl maatregelen'!E140, TUSSENBEREKENINGEN!A:A, 0)),0)</f>
        <v>0</v>
      </c>
      <c r="J140" s="134">
        <f>_xlfn.IFNA(INDEX(TUSSENBEREKENINGEN!D:D, MATCH('Footprint incl maatregelen'!D140, TUSSENBEREKENINGEN!A:A, 0)),0)</f>
        <v>0</v>
      </c>
      <c r="K140" s="33">
        <f>_xlfn.IFNA(INDEX(TUSSENBEREKENINGEN!D:D, MATCH('Footprint incl maatregelen'!E140, TUSSENBEREKENINGEN!A:A, 0)),0)</f>
        <v>0</v>
      </c>
      <c r="L140" s="134">
        <f>_xlfn.IFNA(INDEX(TUSSENBEREKENINGEN!E:E, MATCH('Footprint incl maatregelen'!D140, TUSSENBEREKENINGEN!A:A, 0)),0)</f>
        <v>0</v>
      </c>
      <c r="M140" s="33">
        <f>_xlfn.IFNA(INDEX(TUSSENBEREKENINGEN!E:E, MATCH('Footprint incl maatregelen'!E140, TUSSENBEREKENINGEN!A:A, 0)),0)</f>
        <v>0</v>
      </c>
      <c r="N140" s="134">
        <f>_xlfn.IFNA(INDEX(TUSSENBEREKENINGEN!F:F, MATCH('Footprint incl maatregelen'!D140, TUSSENBEREKENINGEN!A:A, 0)),0)</f>
        <v>0</v>
      </c>
      <c r="O140" s="33">
        <f>_xlfn.IFNA(INDEX(TUSSENBEREKENINGEN!F:F, MATCH('Footprint incl maatregelen'!E140, TUSSENBEREKENINGEN!A:A, 0)),0)</f>
        <v>0</v>
      </c>
      <c r="P140" s="134">
        <f>_xlfn.IFNA(INDEX(TUSSENBEREKENINGEN!G:G, MATCH('Footprint incl maatregelen'!D140, TUSSENBEREKENINGEN!A:A, 0)),0)</f>
        <v>0</v>
      </c>
      <c r="Q140" s="33">
        <f>_xlfn.IFNA(INDEX(TUSSENBEREKENINGEN!G:G, MATCH('Footprint incl maatregelen'!E140, TUSSENBEREKENINGEN!A:A, 0)),0)</f>
        <v>0</v>
      </c>
      <c r="R140" s="134">
        <f>_xlfn.IFNA(INDEX(TUSSENBEREKENINGEN!H:H, MATCH('Footprint incl maatregelen'!D140, TUSSENBEREKENINGEN!A:A, 0)),0)</f>
        <v>0</v>
      </c>
      <c r="S140" s="33">
        <f>_xlfn.IFNA(INDEX(TUSSENBEREKENINGEN!H:H, MATCH('Footprint incl maatregelen'!E140, TUSSENBEREKENINGEN!A:A, 0)),0)</f>
        <v>0</v>
      </c>
      <c r="T140" s="120" cm="1">
        <f t="array" ref="T140">_xlfn.IFNA(INDEX('CO2 referentie footprint'!E:E, MATCH(1, (('CO2 referentie footprint'!A:A='Footprint incl maatregelen'!A140)*('CO2 referentie footprint'!C:C='Footprint incl maatregelen'!B140)*('CO2 referentie footprint'!D:D='Footprint incl maatregelen'!C140)), 0)),0)</f>
        <v>0</v>
      </c>
      <c r="U140" s="119">
        <f>_xlfn.IFNA(IF(G140 = "", T140 + (T140 * F140), T140 + (T140 * (F140 + G140)))*(1-'Materieel en Transport'!$I$40),0)</f>
        <v>0</v>
      </c>
      <c r="V140" s="119">
        <f>_xlfn.IFNA(IF(I140="", T140+(T140*H140), T140+(T140*(H140+I140)))*(1-'Materieel en Transport'!$J$40),0)</f>
        <v>0</v>
      </c>
      <c r="W140" s="119">
        <f>_xlfn.IFNA(IF(K140="",T140+(T140*J140),T140+(T140*(J140+K140)))*(1-'Materieel en Transport'!$K$40),0)</f>
        <v>0</v>
      </c>
      <c r="X140" s="119">
        <f>_xlfn.IFNA(IF(M140="",T140+(T140*L140),T140+(T140*(L140+M140)))*(1-'Materieel en Transport'!$L$40),0)</f>
        <v>0</v>
      </c>
      <c r="Y140" s="119">
        <f>_xlfn.IFNA(IF(O140="",T140+(T140*N140),T140+(T140*(N140+O140)))*(1-'Materieel en Transport'!$M$40),0)</f>
        <v>0</v>
      </c>
      <c r="Z140" s="119">
        <f>_xlfn.IFNA(IF(Q140="",T140+(T140*P140),T140+(T140*(P140+Q140)))*(1-'Materieel en Transport'!$N$40),0)</f>
        <v>0</v>
      </c>
      <c r="AA140" s="119">
        <f>_xlfn.IFNA(IF(S140="",T140+(T140*R140),T140+(T140*(R140+S140)))*(1-'Materieel en Transport'!$O$40),0)</f>
        <v>0</v>
      </c>
    </row>
    <row r="141" spans="1:27" x14ac:dyDescent="0.35">
      <c r="A141" s="125" t="s">
        <v>128</v>
      </c>
      <c r="B141" s="128" t="s">
        <v>136</v>
      </c>
      <c r="C141" s="128" t="s">
        <v>69</v>
      </c>
      <c r="D141" s="128" t="s">
        <v>31</v>
      </c>
      <c r="E141" s="131" t="s">
        <v>32</v>
      </c>
      <c r="F141" s="137">
        <f>_xlfn.IFNA(INDEX(TUSSENBEREKENINGEN!B:B, MATCH('Footprint incl maatregelen'!D141, TUSSENBEREKENINGEN!A:A, 0)),0)</f>
        <v>0</v>
      </c>
      <c r="G141" s="33">
        <f>_xlfn.IFNA(INDEX(TUSSENBEREKENINGEN!B:B, MATCH('Footprint incl maatregelen'!E141, TUSSENBEREKENINGEN!A:A, 0)),0)</f>
        <v>0</v>
      </c>
      <c r="H141" s="134">
        <f>_xlfn.IFNA(INDEX(TUSSENBEREKENINGEN!C:C, MATCH('Footprint incl maatregelen'!D141, TUSSENBEREKENINGEN!A:A, 0)),0)</f>
        <v>0</v>
      </c>
      <c r="I141" s="33">
        <f>_xlfn.IFNA(INDEX(TUSSENBEREKENINGEN!C:C, MATCH('Footprint incl maatregelen'!E141, TUSSENBEREKENINGEN!A:A, 0)),0)</f>
        <v>0</v>
      </c>
      <c r="J141" s="134">
        <f>_xlfn.IFNA(INDEX(TUSSENBEREKENINGEN!D:D, MATCH('Footprint incl maatregelen'!D141, TUSSENBEREKENINGEN!A:A, 0)),0)</f>
        <v>0</v>
      </c>
      <c r="K141" s="33">
        <f>_xlfn.IFNA(INDEX(TUSSENBEREKENINGEN!D:D, MATCH('Footprint incl maatregelen'!E141, TUSSENBEREKENINGEN!A:A, 0)),0)</f>
        <v>0</v>
      </c>
      <c r="L141" s="134">
        <f>_xlfn.IFNA(INDEX(TUSSENBEREKENINGEN!E:E, MATCH('Footprint incl maatregelen'!D141, TUSSENBEREKENINGEN!A:A, 0)),0)</f>
        <v>0</v>
      </c>
      <c r="M141" s="33">
        <f>_xlfn.IFNA(INDEX(TUSSENBEREKENINGEN!E:E, MATCH('Footprint incl maatregelen'!E141, TUSSENBEREKENINGEN!A:A, 0)),0)</f>
        <v>0</v>
      </c>
      <c r="N141" s="134">
        <f>_xlfn.IFNA(INDEX(TUSSENBEREKENINGEN!F:F, MATCH('Footprint incl maatregelen'!D141, TUSSENBEREKENINGEN!A:A, 0)),0)</f>
        <v>0</v>
      </c>
      <c r="O141" s="33">
        <f>_xlfn.IFNA(INDEX(TUSSENBEREKENINGEN!F:F, MATCH('Footprint incl maatregelen'!E141, TUSSENBEREKENINGEN!A:A, 0)),0)</f>
        <v>0</v>
      </c>
      <c r="P141" s="134">
        <f>_xlfn.IFNA(INDEX(TUSSENBEREKENINGEN!G:G, MATCH('Footprint incl maatregelen'!D141, TUSSENBEREKENINGEN!A:A, 0)),0)</f>
        <v>0</v>
      </c>
      <c r="Q141" s="33">
        <f>_xlfn.IFNA(INDEX(TUSSENBEREKENINGEN!G:G, MATCH('Footprint incl maatregelen'!E141, TUSSENBEREKENINGEN!A:A, 0)),0)</f>
        <v>0</v>
      </c>
      <c r="R141" s="134">
        <f>_xlfn.IFNA(INDEX(TUSSENBEREKENINGEN!H:H, MATCH('Footprint incl maatregelen'!D141, TUSSENBEREKENINGEN!A:A, 0)),0)</f>
        <v>0</v>
      </c>
      <c r="S141" s="33">
        <f>_xlfn.IFNA(INDEX(TUSSENBEREKENINGEN!H:H, MATCH('Footprint incl maatregelen'!E141, TUSSENBEREKENINGEN!A:A, 0)),0)</f>
        <v>0</v>
      </c>
      <c r="T141" s="120" cm="1">
        <f t="array" ref="T141">_xlfn.IFNA(INDEX('CO2 referentie footprint'!E:E, MATCH(1, (('CO2 referentie footprint'!A:A='Footprint incl maatregelen'!A141)*('CO2 referentie footprint'!C:C='Footprint incl maatregelen'!B141)*('CO2 referentie footprint'!D:D='Footprint incl maatregelen'!C141)), 0)),0)</f>
        <v>0</v>
      </c>
      <c r="U141" s="119">
        <f>_xlfn.IFNA(IF(G141 = "", T141 + (T141 * F141), T141 + (T141 * (F141 + G141)))*(1-'Materieel en Transport'!$I$40),0)</f>
        <v>0</v>
      </c>
      <c r="V141" s="119">
        <f>_xlfn.IFNA(IF(I141="", T141+(T141*H141), T141+(T141*(H141+I141)))*(1-'Materieel en Transport'!$J$40),0)</f>
        <v>0</v>
      </c>
      <c r="W141" s="119">
        <f>_xlfn.IFNA(IF(K141="",T141+(T141*J141),T141+(T141*(J141+K141)))*(1-'Materieel en Transport'!$K$40),0)</f>
        <v>0</v>
      </c>
      <c r="X141" s="119">
        <f>_xlfn.IFNA(IF(M141="",T141+(T141*L141),T141+(T141*(L141+M141)))*(1-'Materieel en Transport'!$L$40),0)</f>
        <v>0</v>
      </c>
      <c r="Y141" s="119">
        <f>_xlfn.IFNA(IF(O141="",T141+(T141*N141),T141+(T141*(N141+O141)))*(1-'Materieel en Transport'!$M$40),0)</f>
        <v>0</v>
      </c>
      <c r="Z141" s="119">
        <f>_xlfn.IFNA(IF(Q141="",T141+(T141*P141),T141+(T141*(P141+Q141)))*(1-'Materieel en Transport'!$N$40),0)</f>
        <v>0</v>
      </c>
      <c r="AA141" s="119">
        <f>_xlfn.IFNA(IF(S141="",T141+(T141*R141),T141+(T141*(R141+S141)))*(1-'Materieel en Transport'!$O$40),0)</f>
        <v>0</v>
      </c>
    </row>
    <row r="142" spans="1:27" x14ac:dyDescent="0.35">
      <c r="A142" s="125" t="s">
        <v>128</v>
      </c>
      <c r="B142" s="128" t="s">
        <v>137</v>
      </c>
      <c r="C142" s="128" t="s">
        <v>82</v>
      </c>
      <c r="D142" s="128" t="s">
        <v>59</v>
      </c>
      <c r="E142" s="131"/>
      <c r="F142" s="137">
        <f>_xlfn.IFNA(INDEX(TUSSENBEREKENINGEN!B:B, MATCH('Footprint incl maatregelen'!D142, TUSSENBEREKENINGEN!A:A, 0)),0)</f>
        <v>0</v>
      </c>
      <c r="G142" s="33">
        <f>_xlfn.IFNA(INDEX(TUSSENBEREKENINGEN!B:B, MATCH('Footprint incl maatregelen'!E142, TUSSENBEREKENINGEN!A:A, 0)),0)</f>
        <v>0</v>
      </c>
      <c r="H142" s="134">
        <f>_xlfn.IFNA(INDEX(TUSSENBEREKENINGEN!C:C, MATCH('Footprint incl maatregelen'!D142, TUSSENBEREKENINGEN!A:A, 0)),0)</f>
        <v>0</v>
      </c>
      <c r="I142" s="33">
        <f>_xlfn.IFNA(INDEX(TUSSENBEREKENINGEN!C:C, MATCH('Footprint incl maatregelen'!E142, TUSSENBEREKENINGEN!A:A, 0)),0)</f>
        <v>0</v>
      </c>
      <c r="J142" s="134">
        <f>_xlfn.IFNA(INDEX(TUSSENBEREKENINGEN!D:D, MATCH('Footprint incl maatregelen'!D142, TUSSENBEREKENINGEN!A:A, 0)),0)</f>
        <v>0</v>
      </c>
      <c r="K142" s="33">
        <f>_xlfn.IFNA(INDEX(TUSSENBEREKENINGEN!D:D, MATCH('Footprint incl maatregelen'!E142, TUSSENBEREKENINGEN!A:A, 0)),0)</f>
        <v>0</v>
      </c>
      <c r="L142" s="134">
        <f>_xlfn.IFNA(INDEX(TUSSENBEREKENINGEN!E:E, MATCH('Footprint incl maatregelen'!D142, TUSSENBEREKENINGEN!A:A, 0)),0)</f>
        <v>0</v>
      </c>
      <c r="M142" s="33">
        <f>_xlfn.IFNA(INDEX(TUSSENBEREKENINGEN!E:E, MATCH('Footprint incl maatregelen'!E142, TUSSENBEREKENINGEN!A:A, 0)),0)</f>
        <v>0</v>
      </c>
      <c r="N142" s="134">
        <f>_xlfn.IFNA(INDEX(TUSSENBEREKENINGEN!F:F, MATCH('Footprint incl maatregelen'!D142, TUSSENBEREKENINGEN!A:A, 0)),0)</f>
        <v>0</v>
      </c>
      <c r="O142" s="33">
        <f>_xlfn.IFNA(INDEX(TUSSENBEREKENINGEN!F:F, MATCH('Footprint incl maatregelen'!E142, TUSSENBEREKENINGEN!A:A, 0)),0)</f>
        <v>0</v>
      </c>
      <c r="P142" s="134">
        <f>_xlfn.IFNA(INDEX(TUSSENBEREKENINGEN!G:G, MATCH('Footprint incl maatregelen'!D142, TUSSENBEREKENINGEN!A:A, 0)),0)</f>
        <v>0</v>
      </c>
      <c r="Q142" s="33">
        <f>_xlfn.IFNA(INDEX(TUSSENBEREKENINGEN!G:G, MATCH('Footprint incl maatregelen'!E142, TUSSENBEREKENINGEN!A:A, 0)),0)</f>
        <v>0</v>
      </c>
      <c r="R142" s="134">
        <f>_xlfn.IFNA(INDEX(TUSSENBEREKENINGEN!H:H, MATCH('Footprint incl maatregelen'!D142, TUSSENBEREKENINGEN!A:A, 0)),0)</f>
        <v>0</v>
      </c>
      <c r="S142" s="33">
        <f>_xlfn.IFNA(INDEX(TUSSENBEREKENINGEN!H:H, MATCH('Footprint incl maatregelen'!E142, TUSSENBEREKENINGEN!A:A, 0)),0)</f>
        <v>0</v>
      </c>
      <c r="T142" s="120" cm="1">
        <f t="array" ref="T142">_xlfn.IFNA(INDEX('CO2 referentie footprint'!E:E, MATCH(1, (('CO2 referentie footprint'!A:A='Footprint incl maatregelen'!A142)*('CO2 referentie footprint'!C:C='Footprint incl maatregelen'!B142)*('CO2 referentie footprint'!D:D='Footprint incl maatregelen'!C142)), 0)),0)</f>
        <v>0</v>
      </c>
      <c r="U142" s="119">
        <f>_xlfn.IFNA(IF(G142 = "", T142 + (T142 * F142), T142 + (T142 * (F142 + G142)))*(1-'Materieel en Transport'!$I$40),0)</f>
        <v>0</v>
      </c>
      <c r="V142" s="119">
        <f>_xlfn.IFNA(IF(I142="", T142+(T142*H142), T142+(T142*(H142+I142)))*(1-'Materieel en Transport'!$J$40),0)</f>
        <v>0</v>
      </c>
      <c r="W142" s="119">
        <f>_xlfn.IFNA(IF(K142="",T142+(T142*J142),T142+(T142*(J142+K142)))*(1-'Materieel en Transport'!$K$40),0)</f>
        <v>0</v>
      </c>
      <c r="X142" s="119">
        <f>_xlfn.IFNA(IF(M142="",T142+(T142*L142),T142+(T142*(L142+M142)))*(1-'Materieel en Transport'!$L$40),0)</f>
        <v>0</v>
      </c>
      <c r="Y142" s="119">
        <f>_xlfn.IFNA(IF(O142="",T142+(T142*N142),T142+(T142*(N142+O142)))*(1-'Materieel en Transport'!$M$40),0)</f>
        <v>0</v>
      </c>
      <c r="Z142" s="119">
        <f>_xlfn.IFNA(IF(Q142="",T142+(T142*P142),T142+(T142*(P142+Q142)))*(1-'Materieel en Transport'!$N$40),0)</f>
        <v>0</v>
      </c>
      <c r="AA142" s="119">
        <f>_xlfn.IFNA(IF(S142="",T142+(T142*R142),T142+(T142*(R142+S142)))*(1-'Materieel en Transport'!$O$40),0)</f>
        <v>0</v>
      </c>
    </row>
    <row r="143" spans="1:27" x14ac:dyDescent="0.35">
      <c r="A143" s="125" t="s">
        <v>128</v>
      </c>
      <c r="B143" s="128" t="s">
        <v>137</v>
      </c>
      <c r="C143" s="128" t="s">
        <v>84</v>
      </c>
      <c r="D143" s="128" t="s">
        <v>59</v>
      </c>
      <c r="E143" s="131"/>
      <c r="F143" s="137">
        <f>_xlfn.IFNA(INDEX(TUSSENBEREKENINGEN!B:B, MATCH('Footprint incl maatregelen'!D143, TUSSENBEREKENINGEN!A:A, 0)),0)</f>
        <v>0</v>
      </c>
      <c r="G143" s="33">
        <f>_xlfn.IFNA(INDEX(TUSSENBEREKENINGEN!B:B, MATCH('Footprint incl maatregelen'!E143, TUSSENBEREKENINGEN!A:A, 0)),0)</f>
        <v>0</v>
      </c>
      <c r="H143" s="134">
        <f>_xlfn.IFNA(INDEX(TUSSENBEREKENINGEN!C:C, MATCH('Footprint incl maatregelen'!D143, TUSSENBEREKENINGEN!A:A, 0)),0)</f>
        <v>0</v>
      </c>
      <c r="I143" s="33">
        <f>_xlfn.IFNA(INDEX(TUSSENBEREKENINGEN!C:C, MATCH('Footprint incl maatregelen'!E143, TUSSENBEREKENINGEN!A:A, 0)),0)</f>
        <v>0</v>
      </c>
      <c r="J143" s="134">
        <f>_xlfn.IFNA(INDEX(TUSSENBEREKENINGEN!D:D, MATCH('Footprint incl maatregelen'!D143, TUSSENBEREKENINGEN!A:A, 0)),0)</f>
        <v>0</v>
      </c>
      <c r="K143" s="33">
        <f>_xlfn.IFNA(INDEX(TUSSENBEREKENINGEN!D:D, MATCH('Footprint incl maatregelen'!E143, TUSSENBEREKENINGEN!A:A, 0)),0)</f>
        <v>0</v>
      </c>
      <c r="L143" s="134">
        <f>_xlfn.IFNA(INDEX(TUSSENBEREKENINGEN!E:E, MATCH('Footprint incl maatregelen'!D143, TUSSENBEREKENINGEN!A:A, 0)),0)</f>
        <v>0</v>
      </c>
      <c r="M143" s="33">
        <f>_xlfn.IFNA(INDEX(TUSSENBEREKENINGEN!E:E, MATCH('Footprint incl maatregelen'!E143, TUSSENBEREKENINGEN!A:A, 0)),0)</f>
        <v>0</v>
      </c>
      <c r="N143" s="134">
        <f>_xlfn.IFNA(INDEX(TUSSENBEREKENINGEN!F:F, MATCH('Footprint incl maatregelen'!D143, TUSSENBEREKENINGEN!A:A, 0)),0)</f>
        <v>0</v>
      </c>
      <c r="O143" s="33">
        <f>_xlfn.IFNA(INDEX(TUSSENBEREKENINGEN!F:F, MATCH('Footprint incl maatregelen'!E143, TUSSENBEREKENINGEN!A:A, 0)),0)</f>
        <v>0</v>
      </c>
      <c r="P143" s="134">
        <f>_xlfn.IFNA(INDEX(TUSSENBEREKENINGEN!G:G, MATCH('Footprint incl maatregelen'!D143, TUSSENBEREKENINGEN!A:A, 0)),0)</f>
        <v>0</v>
      </c>
      <c r="Q143" s="33">
        <f>_xlfn.IFNA(INDEX(TUSSENBEREKENINGEN!G:G, MATCH('Footprint incl maatregelen'!E143, TUSSENBEREKENINGEN!A:A, 0)),0)</f>
        <v>0</v>
      </c>
      <c r="R143" s="134">
        <f>_xlfn.IFNA(INDEX(TUSSENBEREKENINGEN!H:H, MATCH('Footprint incl maatregelen'!D143, TUSSENBEREKENINGEN!A:A, 0)),0)</f>
        <v>0</v>
      </c>
      <c r="S143" s="33">
        <f>_xlfn.IFNA(INDEX(TUSSENBEREKENINGEN!H:H, MATCH('Footprint incl maatregelen'!E143, TUSSENBEREKENINGEN!A:A, 0)),0)</f>
        <v>0</v>
      </c>
      <c r="T143" s="120" cm="1">
        <f t="array" ref="T143">_xlfn.IFNA(INDEX('CO2 referentie footprint'!E:E, MATCH(1, (('CO2 referentie footprint'!A:A='Footprint incl maatregelen'!A143)*('CO2 referentie footprint'!C:C='Footprint incl maatregelen'!B143)*('CO2 referentie footprint'!D:D='Footprint incl maatregelen'!C143)), 0)),0)</f>
        <v>0</v>
      </c>
      <c r="U143" s="119">
        <f>_xlfn.IFNA(IF(G143 = "", T143 + (T143 * F143), T143 + (T143 * (F143 + G143)))*(1-'Materieel en Transport'!$I$40),0)</f>
        <v>0</v>
      </c>
      <c r="V143" s="119">
        <f>_xlfn.IFNA(IF(I143="", T143+(T143*H143), T143+(T143*(H143+I143)))*(1-'Materieel en Transport'!$J$40),0)</f>
        <v>0</v>
      </c>
      <c r="W143" s="119">
        <f>_xlfn.IFNA(IF(K143="",T143+(T143*J143),T143+(T143*(J143+K143)))*(1-'Materieel en Transport'!$K$40),0)</f>
        <v>0</v>
      </c>
      <c r="X143" s="119">
        <f>_xlfn.IFNA(IF(M143="",T143+(T143*L143),T143+(T143*(L143+M143)))*(1-'Materieel en Transport'!$L$40),0)</f>
        <v>0</v>
      </c>
      <c r="Y143" s="119">
        <f>_xlfn.IFNA(IF(O143="",T143+(T143*N143),T143+(T143*(N143+O143)))*(1-'Materieel en Transport'!$M$40),0)</f>
        <v>0</v>
      </c>
      <c r="Z143" s="119">
        <f>_xlfn.IFNA(IF(Q143="",T143+(T143*P143),T143+(T143*(P143+Q143)))*(1-'Materieel en Transport'!$N$40),0)</f>
        <v>0</v>
      </c>
      <c r="AA143" s="119">
        <f>_xlfn.IFNA(IF(S143="",T143+(T143*R143),T143+(T143*(R143+S143)))*(1-'Materieel en Transport'!$O$40),0)</f>
        <v>0</v>
      </c>
    </row>
    <row r="144" spans="1:27" x14ac:dyDescent="0.35">
      <c r="A144" s="125" t="s">
        <v>128</v>
      </c>
      <c r="B144" s="128" t="s">
        <v>138</v>
      </c>
      <c r="C144" s="128" t="s">
        <v>84</v>
      </c>
      <c r="D144" s="128" t="s">
        <v>59</v>
      </c>
      <c r="E144" s="131"/>
      <c r="F144" s="137">
        <f>_xlfn.IFNA(INDEX(TUSSENBEREKENINGEN!B:B, MATCH('Footprint incl maatregelen'!D144, TUSSENBEREKENINGEN!A:A, 0)),0)</f>
        <v>0</v>
      </c>
      <c r="G144" s="33">
        <f>_xlfn.IFNA(INDEX(TUSSENBEREKENINGEN!B:B, MATCH('Footprint incl maatregelen'!E144, TUSSENBEREKENINGEN!A:A, 0)),0)</f>
        <v>0</v>
      </c>
      <c r="H144" s="134">
        <f>_xlfn.IFNA(INDEX(TUSSENBEREKENINGEN!C:C, MATCH('Footprint incl maatregelen'!D144, TUSSENBEREKENINGEN!A:A, 0)),0)</f>
        <v>0</v>
      </c>
      <c r="I144" s="33">
        <f>_xlfn.IFNA(INDEX(TUSSENBEREKENINGEN!C:C, MATCH('Footprint incl maatregelen'!E144, TUSSENBEREKENINGEN!A:A, 0)),0)</f>
        <v>0</v>
      </c>
      <c r="J144" s="134">
        <f>_xlfn.IFNA(INDEX(TUSSENBEREKENINGEN!D:D, MATCH('Footprint incl maatregelen'!D144, TUSSENBEREKENINGEN!A:A, 0)),0)</f>
        <v>0</v>
      </c>
      <c r="K144" s="33">
        <f>_xlfn.IFNA(INDEX(TUSSENBEREKENINGEN!D:D, MATCH('Footprint incl maatregelen'!E144, TUSSENBEREKENINGEN!A:A, 0)),0)</f>
        <v>0</v>
      </c>
      <c r="L144" s="134">
        <f>_xlfn.IFNA(INDEX(TUSSENBEREKENINGEN!E:E, MATCH('Footprint incl maatregelen'!D144, TUSSENBEREKENINGEN!A:A, 0)),0)</f>
        <v>0</v>
      </c>
      <c r="M144" s="33">
        <f>_xlfn.IFNA(INDEX(TUSSENBEREKENINGEN!E:E, MATCH('Footprint incl maatregelen'!E144, TUSSENBEREKENINGEN!A:A, 0)),0)</f>
        <v>0</v>
      </c>
      <c r="N144" s="134">
        <f>_xlfn.IFNA(INDEX(TUSSENBEREKENINGEN!F:F, MATCH('Footprint incl maatregelen'!D144, TUSSENBEREKENINGEN!A:A, 0)),0)</f>
        <v>0</v>
      </c>
      <c r="O144" s="33">
        <f>_xlfn.IFNA(INDEX(TUSSENBEREKENINGEN!F:F, MATCH('Footprint incl maatregelen'!E144, TUSSENBEREKENINGEN!A:A, 0)),0)</f>
        <v>0</v>
      </c>
      <c r="P144" s="134">
        <f>_xlfn.IFNA(INDEX(TUSSENBEREKENINGEN!G:G, MATCH('Footprint incl maatregelen'!D144, TUSSENBEREKENINGEN!A:A, 0)),0)</f>
        <v>0</v>
      </c>
      <c r="Q144" s="33">
        <f>_xlfn.IFNA(INDEX(TUSSENBEREKENINGEN!G:G, MATCH('Footprint incl maatregelen'!E144, TUSSENBEREKENINGEN!A:A, 0)),0)</f>
        <v>0</v>
      </c>
      <c r="R144" s="134">
        <f>_xlfn.IFNA(INDEX(TUSSENBEREKENINGEN!H:H, MATCH('Footprint incl maatregelen'!D144, TUSSENBEREKENINGEN!A:A, 0)),0)</f>
        <v>0</v>
      </c>
      <c r="S144" s="33">
        <f>_xlfn.IFNA(INDEX(TUSSENBEREKENINGEN!H:H, MATCH('Footprint incl maatregelen'!E144, TUSSENBEREKENINGEN!A:A, 0)),0)</f>
        <v>0</v>
      </c>
      <c r="T144" s="120" cm="1">
        <f t="array" ref="T144">_xlfn.IFNA(INDEX('CO2 referentie footprint'!E:E, MATCH(1, (('CO2 referentie footprint'!A:A='Footprint incl maatregelen'!A144)*('CO2 referentie footprint'!C:C='Footprint incl maatregelen'!B144)*('CO2 referentie footprint'!D:D='Footprint incl maatregelen'!C144)), 0)),0)</f>
        <v>0</v>
      </c>
      <c r="U144" s="119">
        <f>_xlfn.IFNA(IF(G144 = "", T144 + (T144 * F144), T144 + (T144 * (F144 + G144)))*(1-'Materieel en Transport'!$I$40),0)</f>
        <v>0</v>
      </c>
      <c r="V144" s="119">
        <f>_xlfn.IFNA(IF(I144="", T144+(T144*H144), T144+(T144*(H144+I144)))*(1-'Materieel en Transport'!$J$40),0)</f>
        <v>0</v>
      </c>
      <c r="W144" s="119">
        <f>_xlfn.IFNA(IF(K144="",T144+(T144*J144),T144+(T144*(J144+K144)))*(1-'Materieel en Transport'!$K$40),0)</f>
        <v>0</v>
      </c>
      <c r="X144" s="119">
        <f>_xlfn.IFNA(IF(M144="",T144+(T144*L144),T144+(T144*(L144+M144)))*(1-'Materieel en Transport'!$L$40),0)</f>
        <v>0</v>
      </c>
      <c r="Y144" s="119">
        <f>_xlfn.IFNA(IF(O144="",T144+(T144*N144),T144+(T144*(N144+O144)))*(1-'Materieel en Transport'!$M$40),0)</f>
        <v>0</v>
      </c>
      <c r="Z144" s="119">
        <f>_xlfn.IFNA(IF(Q144="",T144+(T144*P144),T144+(T144*(P144+Q144)))*(1-'Materieel en Transport'!$N$40),0)</f>
        <v>0</v>
      </c>
      <c r="AA144" s="119">
        <f>_xlfn.IFNA(IF(S144="",T144+(T144*R144),T144+(T144*(R144+S144)))*(1-'Materieel en Transport'!$O$40),0)</f>
        <v>0</v>
      </c>
    </row>
    <row r="145" spans="1:27" x14ac:dyDescent="0.35">
      <c r="A145" s="125" t="s">
        <v>128</v>
      </c>
      <c r="B145" s="128" t="s">
        <v>139</v>
      </c>
      <c r="C145" s="128" t="s">
        <v>103</v>
      </c>
      <c r="D145" s="128" t="s">
        <v>42</v>
      </c>
      <c r="E145" s="131"/>
      <c r="F145" s="137">
        <f>_xlfn.IFNA(INDEX(TUSSENBEREKENINGEN!B:B, MATCH('Footprint incl maatregelen'!D145, TUSSENBEREKENINGEN!A:A, 0)),0)</f>
        <v>0</v>
      </c>
      <c r="G145" s="33">
        <f>_xlfn.IFNA(INDEX(TUSSENBEREKENINGEN!B:B, MATCH('Footprint incl maatregelen'!E145, TUSSENBEREKENINGEN!A:A, 0)),0)</f>
        <v>0</v>
      </c>
      <c r="H145" s="134">
        <f>_xlfn.IFNA(INDEX(TUSSENBEREKENINGEN!C:C, MATCH('Footprint incl maatregelen'!D145, TUSSENBEREKENINGEN!A:A, 0)),0)</f>
        <v>0</v>
      </c>
      <c r="I145" s="33">
        <f>_xlfn.IFNA(INDEX(TUSSENBEREKENINGEN!C:C, MATCH('Footprint incl maatregelen'!E145, TUSSENBEREKENINGEN!A:A, 0)),0)</f>
        <v>0</v>
      </c>
      <c r="J145" s="134">
        <f>_xlfn.IFNA(INDEX(TUSSENBEREKENINGEN!D:D, MATCH('Footprint incl maatregelen'!D145, TUSSENBEREKENINGEN!A:A, 0)),0)</f>
        <v>0</v>
      </c>
      <c r="K145" s="33">
        <f>_xlfn.IFNA(INDEX(TUSSENBEREKENINGEN!D:D, MATCH('Footprint incl maatregelen'!E145, TUSSENBEREKENINGEN!A:A, 0)),0)</f>
        <v>0</v>
      </c>
      <c r="L145" s="134">
        <f>_xlfn.IFNA(INDEX(TUSSENBEREKENINGEN!E:E, MATCH('Footprint incl maatregelen'!D145, TUSSENBEREKENINGEN!A:A, 0)),0)</f>
        <v>0</v>
      </c>
      <c r="M145" s="33">
        <f>_xlfn.IFNA(INDEX(TUSSENBEREKENINGEN!E:E, MATCH('Footprint incl maatregelen'!E145, TUSSENBEREKENINGEN!A:A, 0)),0)</f>
        <v>0</v>
      </c>
      <c r="N145" s="134">
        <f>_xlfn.IFNA(INDEX(TUSSENBEREKENINGEN!F:F, MATCH('Footprint incl maatregelen'!D145, TUSSENBEREKENINGEN!A:A, 0)),0)</f>
        <v>0</v>
      </c>
      <c r="O145" s="33">
        <f>_xlfn.IFNA(INDEX(TUSSENBEREKENINGEN!F:F, MATCH('Footprint incl maatregelen'!E145, TUSSENBEREKENINGEN!A:A, 0)),0)</f>
        <v>0</v>
      </c>
      <c r="P145" s="134">
        <f>_xlfn.IFNA(INDEX(TUSSENBEREKENINGEN!G:G, MATCH('Footprint incl maatregelen'!D145, TUSSENBEREKENINGEN!A:A, 0)),0)</f>
        <v>0</v>
      </c>
      <c r="Q145" s="33">
        <f>_xlfn.IFNA(INDEX(TUSSENBEREKENINGEN!G:G, MATCH('Footprint incl maatregelen'!E145, TUSSENBEREKENINGEN!A:A, 0)),0)</f>
        <v>0</v>
      </c>
      <c r="R145" s="134">
        <f>_xlfn.IFNA(INDEX(TUSSENBEREKENINGEN!H:H, MATCH('Footprint incl maatregelen'!D145, TUSSENBEREKENINGEN!A:A, 0)),0)</f>
        <v>0</v>
      </c>
      <c r="S145" s="33">
        <f>_xlfn.IFNA(INDEX(TUSSENBEREKENINGEN!H:H, MATCH('Footprint incl maatregelen'!E145, TUSSENBEREKENINGEN!A:A, 0)),0)</f>
        <v>0</v>
      </c>
      <c r="T145" s="120" cm="1">
        <f t="array" ref="T145">_xlfn.IFNA(INDEX('CO2 referentie footprint'!E:E, MATCH(1, (('CO2 referentie footprint'!A:A='Footprint incl maatregelen'!A145)*('CO2 referentie footprint'!C:C='Footprint incl maatregelen'!B145)*('CO2 referentie footprint'!D:D='Footprint incl maatregelen'!C145)), 0)),0)</f>
        <v>0</v>
      </c>
      <c r="U145" s="119">
        <f>_xlfn.IFNA(IF(G145 = "", T145 + (T145 * F145), T145 + (T145 * (F145 + G145)))*(1-'Materieel en Transport'!$I$40),0)</f>
        <v>0</v>
      </c>
      <c r="V145" s="119">
        <f>_xlfn.IFNA(IF(I145="", T145+(T145*H145), T145+(T145*(H145+I145)))*(1-'Materieel en Transport'!$J$40),0)</f>
        <v>0</v>
      </c>
      <c r="W145" s="119">
        <f>_xlfn.IFNA(IF(K145="",T145+(T145*J145),T145+(T145*(J145+K145)))*(1-'Materieel en Transport'!$K$40),0)</f>
        <v>0</v>
      </c>
      <c r="X145" s="119">
        <f>_xlfn.IFNA(IF(M145="",T145+(T145*L145),T145+(T145*(L145+M145)))*(1-'Materieel en Transport'!$L$40),0)</f>
        <v>0</v>
      </c>
      <c r="Y145" s="119">
        <f>_xlfn.IFNA(IF(O145="",T145+(T145*N145),T145+(T145*(N145+O145)))*(1-'Materieel en Transport'!$M$40),0)</f>
        <v>0</v>
      </c>
      <c r="Z145" s="119">
        <f>_xlfn.IFNA(IF(Q145="",T145+(T145*P145),T145+(T145*(P145+Q145)))*(1-'Materieel en Transport'!$N$40),0)</f>
        <v>0</v>
      </c>
      <c r="AA145" s="119">
        <f>_xlfn.IFNA(IF(S145="",T145+(T145*R145),T145+(T145*(R145+S145)))*(1-'Materieel en Transport'!$O$40),0)</f>
        <v>0</v>
      </c>
    </row>
    <row r="146" spans="1:27" x14ac:dyDescent="0.35">
      <c r="A146" s="125" t="s">
        <v>128</v>
      </c>
      <c r="B146" s="128" t="s">
        <v>140</v>
      </c>
      <c r="C146" s="128" t="s">
        <v>78</v>
      </c>
      <c r="D146" s="128" t="s">
        <v>59</v>
      </c>
      <c r="E146" s="131"/>
      <c r="F146" s="137">
        <f>_xlfn.IFNA(INDEX(TUSSENBEREKENINGEN!B:B, MATCH('Footprint incl maatregelen'!D146, TUSSENBEREKENINGEN!A:A, 0)),0)</f>
        <v>0</v>
      </c>
      <c r="G146" s="33">
        <f>_xlfn.IFNA(INDEX(TUSSENBEREKENINGEN!B:B, MATCH('Footprint incl maatregelen'!E146, TUSSENBEREKENINGEN!A:A, 0)),0)</f>
        <v>0</v>
      </c>
      <c r="H146" s="134">
        <f>_xlfn.IFNA(INDEX(TUSSENBEREKENINGEN!C:C, MATCH('Footprint incl maatregelen'!D146, TUSSENBEREKENINGEN!A:A, 0)),0)</f>
        <v>0</v>
      </c>
      <c r="I146" s="33">
        <f>_xlfn.IFNA(INDEX(TUSSENBEREKENINGEN!C:C, MATCH('Footprint incl maatregelen'!E146, TUSSENBEREKENINGEN!A:A, 0)),0)</f>
        <v>0</v>
      </c>
      <c r="J146" s="134">
        <f>_xlfn.IFNA(INDEX(TUSSENBEREKENINGEN!D:D, MATCH('Footprint incl maatregelen'!D146, TUSSENBEREKENINGEN!A:A, 0)),0)</f>
        <v>0</v>
      </c>
      <c r="K146" s="33">
        <f>_xlfn.IFNA(INDEX(TUSSENBEREKENINGEN!D:D, MATCH('Footprint incl maatregelen'!E146, TUSSENBEREKENINGEN!A:A, 0)),0)</f>
        <v>0</v>
      </c>
      <c r="L146" s="134">
        <f>_xlfn.IFNA(INDEX(TUSSENBEREKENINGEN!E:E, MATCH('Footprint incl maatregelen'!D146, TUSSENBEREKENINGEN!A:A, 0)),0)</f>
        <v>0</v>
      </c>
      <c r="M146" s="33">
        <f>_xlfn.IFNA(INDEX(TUSSENBEREKENINGEN!E:E, MATCH('Footprint incl maatregelen'!E146, TUSSENBEREKENINGEN!A:A, 0)),0)</f>
        <v>0</v>
      </c>
      <c r="N146" s="134">
        <f>_xlfn.IFNA(INDEX(TUSSENBEREKENINGEN!F:F, MATCH('Footprint incl maatregelen'!D146, TUSSENBEREKENINGEN!A:A, 0)),0)</f>
        <v>0</v>
      </c>
      <c r="O146" s="33">
        <f>_xlfn.IFNA(INDEX(TUSSENBEREKENINGEN!F:F, MATCH('Footprint incl maatregelen'!E146, TUSSENBEREKENINGEN!A:A, 0)),0)</f>
        <v>0</v>
      </c>
      <c r="P146" s="134">
        <f>_xlfn.IFNA(INDEX(TUSSENBEREKENINGEN!G:G, MATCH('Footprint incl maatregelen'!D146, TUSSENBEREKENINGEN!A:A, 0)),0)</f>
        <v>0</v>
      </c>
      <c r="Q146" s="33">
        <f>_xlfn.IFNA(INDEX(TUSSENBEREKENINGEN!G:G, MATCH('Footprint incl maatregelen'!E146, TUSSENBEREKENINGEN!A:A, 0)),0)</f>
        <v>0</v>
      </c>
      <c r="R146" s="134">
        <f>_xlfn.IFNA(INDEX(TUSSENBEREKENINGEN!H:H, MATCH('Footprint incl maatregelen'!D146, TUSSENBEREKENINGEN!A:A, 0)),0)</f>
        <v>0</v>
      </c>
      <c r="S146" s="33">
        <f>_xlfn.IFNA(INDEX(TUSSENBEREKENINGEN!H:H, MATCH('Footprint incl maatregelen'!E146, TUSSENBEREKENINGEN!A:A, 0)),0)</f>
        <v>0</v>
      </c>
      <c r="T146" s="120" cm="1">
        <f t="array" ref="T146">_xlfn.IFNA(INDEX('CO2 referentie footprint'!E:E, MATCH(1, (('CO2 referentie footprint'!A:A='Footprint incl maatregelen'!A146)*('CO2 referentie footprint'!C:C='Footprint incl maatregelen'!B146)*('CO2 referentie footprint'!D:D='Footprint incl maatregelen'!C146)), 0)),0)</f>
        <v>0</v>
      </c>
      <c r="U146" s="119">
        <f>_xlfn.IFNA(IF(G146 = "", T146 + (T146 * F146), T146 + (T146 * (F146 + G146)))*(1-'Materieel en Transport'!$I$40),0)</f>
        <v>0</v>
      </c>
      <c r="V146" s="119">
        <f>_xlfn.IFNA(IF(I146="", T146+(T146*H146), T146+(T146*(H146+I146)))*(1-'Materieel en Transport'!$J$40),0)</f>
        <v>0</v>
      </c>
      <c r="W146" s="119">
        <f>_xlfn.IFNA(IF(K146="",T146+(T146*J146),T146+(T146*(J146+K146)))*(1-'Materieel en Transport'!$K$40),0)</f>
        <v>0</v>
      </c>
      <c r="X146" s="119">
        <f>_xlfn.IFNA(IF(M146="",T146+(T146*L146),T146+(T146*(L146+M146)))*(1-'Materieel en Transport'!$L$40),0)</f>
        <v>0</v>
      </c>
      <c r="Y146" s="119">
        <f>_xlfn.IFNA(IF(O146="",T146+(T146*N146),T146+(T146*(N146+O146)))*(1-'Materieel en Transport'!$M$40),0)</f>
        <v>0</v>
      </c>
      <c r="Z146" s="119">
        <f>_xlfn.IFNA(IF(Q146="",T146+(T146*P146),T146+(T146*(P146+Q146)))*(1-'Materieel en Transport'!$N$40),0)</f>
        <v>0</v>
      </c>
      <c r="AA146" s="119">
        <f>_xlfn.IFNA(IF(S146="",T146+(T146*R146),T146+(T146*(R146+S146)))*(1-'Materieel en Transport'!$O$40),0)</f>
        <v>0</v>
      </c>
    </row>
    <row r="147" spans="1:27" x14ac:dyDescent="0.35">
      <c r="A147" s="125" t="s">
        <v>141</v>
      </c>
      <c r="B147" s="128" t="s">
        <v>142</v>
      </c>
      <c r="C147" s="128" t="s">
        <v>55</v>
      </c>
      <c r="D147" s="128" t="s">
        <v>34</v>
      </c>
      <c r="E147" s="131"/>
      <c r="F147" s="137">
        <f>_xlfn.IFNA(INDEX(TUSSENBEREKENINGEN!B:B, MATCH('Footprint incl maatregelen'!D147, TUSSENBEREKENINGEN!A:A, 0)),0)</f>
        <v>0</v>
      </c>
      <c r="G147" s="33">
        <f>_xlfn.IFNA(INDEX(TUSSENBEREKENINGEN!B:B, MATCH('Footprint incl maatregelen'!E147, TUSSENBEREKENINGEN!A:A, 0)),0)</f>
        <v>0</v>
      </c>
      <c r="H147" s="134">
        <f>_xlfn.IFNA(INDEX(TUSSENBEREKENINGEN!C:C, MATCH('Footprint incl maatregelen'!D147, TUSSENBEREKENINGEN!A:A, 0)),0)</f>
        <v>0</v>
      </c>
      <c r="I147" s="33">
        <f>_xlfn.IFNA(INDEX(TUSSENBEREKENINGEN!C:C, MATCH('Footprint incl maatregelen'!E147, TUSSENBEREKENINGEN!A:A, 0)),0)</f>
        <v>0</v>
      </c>
      <c r="J147" s="134">
        <f>_xlfn.IFNA(INDEX(TUSSENBEREKENINGEN!D:D, MATCH('Footprint incl maatregelen'!D147, TUSSENBEREKENINGEN!A:A, 0)),0)</f>
        <v>0</v>
      </c>
      <c r="K147" s="33">
        <f>_xlfn.IFNA(INDEX(TUSSENBEREKENINGEN!D:D, MATCH('Footprint incl maatregelen'!E147, TUSSENBEREKENINGEN!A:A, 0)),0)</f>
        <v>0</v>
      </c>
      <c r="L147" s="134">
        <f>_xlfn.IFNA(INDEX(TUSSENBEREKENINGEN!E:E, MATCH('Footprint incl maatregelen'!D147, TUSSENBEREKENINGEN!A:A, 0)),0)</f>
        <v>0</v>
      </c>
      <c r="M147" s="33">
        <f>_xlfn.IFNA(INDEX(TUSSENBEREKENINGEN!E:E, MATCH('Footprint incl maatregelen'!E147, TUSSENBEREKENINGEN!A:A, 0)),0)</f>
        <v>0</v>
      </c>
      <c r="N147" s="134">
        <f>_xlfn.IFNA(INDEX(TUSSENBEREKENINGEN!F:F, MATCH('Footprint incl maatregelen'!D147, TUSSENBEREKENINGEN!A:A, 0)),0)</f>
        <v>0</v>
      </c>
      <c r="O147" s="33">
        <f>_xlfn.IFNA(INDEX(TUSSENBEREKENINGEN!F:F, MATCH('Footprint incl maatregelen'!E147, TUSSENBEREKENINGEN!A:A, 0)),0)</f>
        <v>0</v>
      </c>
      <c r="P147" s="134">
        <f>_xlfn.IFNA(INDEX(TUSSENBEREKENINGEN!G:G, MATCH('Footprint incl maatregelen'!D147, TUSSENBEREKENINGEN!A:A, 0)),0)</f>
        <v>0</v>
      </c>
      <c r="Q147" s="33">
        <f>_xlfn.IFNA(INDEX(TUSSENBEREKENINGEN!G:G, MATCH('Footprint incl maatregelen'!E147, TUSSENBEREKENINGEN!A:A, 0)),0)</f>
        <v>0</v>
      </c>
      <c r="R147" s="134">
        <f>_xlfn.IFNA(INDEX(TUSSENBEREKENINGEN!H:H, MATCH('Footprint incl maatregelen'!D147, TUSSENBEREKENINGEN!A:A, 0)),0)</f>
        <v>0</v>
      </c>
      <c r="S147" s="33">
        <f>_xlfn.IFNA(INDEX(TUSSENBEREKENINGEN!H:H, MATCH('Footprint incl maatregelen'!E147, TUSSENBEREKENINGEN!A:A, 0)),0)</f>
        <v>0</v>
      </c>
      <c r="T147" s="120" cm="1">
        <f t="array" ref="T147">_xlfn.IFNA(INDEX('CO2 referentie footprint'!E:E, MATCH(1, (('CO2 referentie footprint'!A:A='Footprint incl maatregelen'!A147)*('CO2 referentie footprint'!C:C='Footprint incl maatregelen'!B147)*('CO2 referentie footprint'!D:D='Footprint incl maatregelen'!C147)), 0)),0)</f>
        <v>0</v>
      </c>
      <c r="U147" s="119">
        <f>_xlfn.IFNA(IF(G147 = "", T147 + (T147 * F147), T147 + (T147 * (F147 + G147)))*(1-'Materieel en Transport'!$I$40),0)</f>
        <v>0</v>
      </c>
      <c r="V147" s="119">
        <f>_xlfn.IFNA(IF(I147="", T147+(T147*H147), T147+(T147*(H147+I147)))*(1-'Materieel en Transport'!$J$40),0)</f>
        <v>0</v>
      </c>
      <c r="W147" s="119">
        <f>_xlfn.IFNA(IF(K147="",T147+(T147*J147),T147+(T147*(J147+K147)))*(1-'Materieel en Transport'!$K$40),0)</f>
        <v>0</v>
      </c>
      <c r="X147" s="119">
        <f>_xlfn.IFNA(IF(M147="",T147+(T147*L147),T147+(T147*(L147+M147)))*(1-'Materieel en Transport'!$L$40),0)</f>
        <v>0</v>
      </c>
      <c r="Y147" s="119">
        <f>_xlfn.IFNA(IF(O147="",T147+(T147*N147),T147+(T147*(N147+O147)))*(1-'Materieel en Transport'!$M$40),0)</f>
        <v>0</v>
      </c>
      <c r="Z147" s="119">
        <f>_xlfn.IFNA(IF(Q147="",T147+(T147*P147),T147+(T147*(P147+Q147)))*(1-'Materieel en Transport'!$N$40),0)</f>
        <v>0</v>
      </c>
      <c r="AA147" s="119">
        <f>_xlfn.IFNA(IF(S147="",T147+(T147*R147),T147+(T147*(R147+S147)))*(1-'Materieel en Transport'!$O$40),0)</f>
        <v>0</v>
      </c>
    </row>
    <row r="148" spans="1:27" x14ac:dyDescent="0.35">
      <c r="A148" s="125" t="s">
        <v>141</v>
      </c>
      <c r="B148" s="128" t="s">
        <v>142</v>
      </c>
      <c r="C148" s="128" t="s">
        <v>56</v>
      </c>
      <c r="D148" s="128" t="s">
        <v>38</v>
      </c>
      <c r="E148" s="131"/>
      <c r="F148" s="137">
        <f>_xlfn.IFNA(INDEX(TUSSENBEREKENINGEN!B:B, MATCH('Footprint incl maatregelen'!D148, TUSSENBEREKENINGEN!A:A, 0)),0)</f>
        <v>0</v>
      </c>
      <c r="G148" s="33">
        <f>_xlfn.IFNA(INDEX(TUSSENBEREKENINGEN!B:B, MATCH('Footprint incl maatregelen'!E148, TUSSENBEREKENINGEN!A:A, 0)),0)</f>
        <v>0</v>
      </c>
      <c r="H148" s="134">
        <f>_xlfn.IFNA(INDEX(TUSSENBEREKENINGEN!C:C, MATCH('Footprint incl maatregelen'!D148, TUSSENBEREKENINGEN!A:A, 0)),0)</f>
        <v>0</v>
      </c>
      <c r="I148" s="33">
        <f>_xlfn.IFNA(INDEX(TUSSENBEREKENINGEN!C:C, MATCH('Footprint incl maatregelen'!E148, TUSSENBEREKENINGEN!A:A, 0)),0)</f>
        <v>0</v>
      </c>
      <c r="J148" s="134">
        <f>_xlfn.IFNA(INDEX(TUSSENBEREKENINGEN!D:D, MATCH('Footprint incl maatregelen'!D148, TUSSENBEREKENINGEN!A:A, 0)),0)</f>
        <v>0</v>
      </c>
      <c r="K148" s="33">
        <f>_xlfn.IFNA(INDEX(TUSSENBEREKENINGEN!D:D, MATCH('Footprint incl maatregelen'!E148, TUSSENBEREKENINGEN!A:A, 0)),0)</f>
        <v>0</v>
      </c>
      <c r="L148" s="134">
        <f>_xlfn.IFNA(INDEX(TUSSENBEREKENINGEN!E:E, MATCH('Footprint incl maatregelen'!D148, TUSSENBEREKENINGEN!A:A, 0)),0)</f>
        <v>0</v>
      </c>
      <c r="M148" s="33">
        <f>_xlfn.IFNA(INDEX(TUSSENBEREKENINGEN!E:E, MATCH('Footprint incl maatregelen'!E148, TUSSENBEREKENINGEN!A:A, 0)),0)</f>
        <v>0</v>
      </c>
      <c r="N148" s="134">
        <f>_xlfn.IFNA(INDEX(TUSSENBEREKENINGEN!F:F, MATCH('Footprint incl maatregelen'!D148, TUSSENBEREKENINGEN!A:A, 0)),0)</f>
        <v>0</v>
      </c>
      <c r="O148" s="33">
        <f>_xlfn.IFNA(INDEX(TUSSENBEREKENINGEN!F:F, MATCH('Footprint incl maatregelen'!E148, TUSSENBEREKENINGEN!A:A, 0)),0)</f>
        <v>0</v>
      </c>
      <c r="P148" s="134">
        <f>_xlfn.IFNA(INDEX(TUSSENBEREKENINGEN!G:G, MATCH('Footprint incl maatregelen'!D148, TUSSENBEREKENINGEN!A:A, 0)),0)</f>
        <v>0</v>
      </c>
      <c r="Q148" s="33">
        <f>_xlfn.IFNA(INDEX(TUSSENBEREKENINGEN!G:G, MATCH('Footprint incl maatregelen'!E148, TUSSENBEREKENINGEN!A:A, 0)),0)</f>
        <v>0</v>
      </c>
      <c r="R148" s="134">
        <f>_xlfn.IFNA(INDEX(TUSSENBEREKENINGEN!H:H, MATCH('Footprint incl maatregelen'!D148, TUSSENBEREKENINGEN!A:A, 0)),0)</f>
        <v>0</v>
      </c>
      <c r="S148" s="33">
        <f>_xlfn.IFNA(INDEX(TUSSENBEREKENINGEN!H:H, MATCH('Footprint incl maatregelen'!E148, TUSSENBEREKENINGEN!A:A, 0)),0)</f>
        <v>0</v>
      </c>
      <c r="T148" s="120" cm="1">
        <f t="array" ref="T148">_xlfn.IFNA(INDEX('CO2 referentie footprint'!E:E, MATCH(1, (('CO2 referentie footprint'!A:A='Footprint incl maatregelen'!A148)*('CO2 referentie footprint'!C:C='Footprint incl maatregelen'!B148)*('CO2 referentie footprint'!D:D='Footprint incl maatregelen'!C148)), 0)),0)</f>
        <v>0</v>
      </c>
      <c r="U148" s="119">
        <f>_xlfn.IFNA(IF(G148 = "", T148 + (T148 * F148), T148 + (T148 * (F148 + G148)))*(1-'Materieel en Transport'!$I$40),0)</f>
        <v>0</v>
      </c>
      <c r="V148" s="119">
        <f>_xlfn.IFNA(IF(I148="", T148+(T148*H148), T148+(T148*(H148+I148)))*(1-'Materieel en Transport'!$J$40),0)</f>
        <v>0</v>
      </c>
      <c r="W148" s="119">
        <f>_xlfn.IFNA(IF(K148="",T148+(T148*J148),T148+(T148*(J148+K148)))*(1-'Materieel en Transport'!$K$40),0)</f>
        <v>0</v>
      </c>
      <c r="X148" s="119">
        <f>_xlfn.IFNA(IF(M148="",T148+(T148*L148),T148+(T148*(L148+M148)))*(1-'Materieel en Transport'!$L$40),0)</f>
        <v>0</v>
      </c>
      <c r="Y148" s="119">
        <f>_xlfn.IFNA(IF(O148="",T148+(T148*N148),T148+(T148*(N148+O148)))*(1-'Materieel en Transport'!$M$40),0)</f>
        <v>0</v>
      </c>
      <c r="Z148" s="119">
        <f>_xlfn.IFNA(IF(Q148="",T148+(T148*P148),T148+(T148*(P148+Q148)))*(1-'Materieel en Transport'!$N$40),0)</f>
        <v>0</v>
      </c>
      <c r="AA148" s="119">
        <f>_xlfn.IFNA(IF(S148="",T148+(T148*R148),T148+(T148*(R148+S148)))*(1-'Materieel en Transport'!$O$40),0)</f>
        <v>0</v>
      </c>
    </row>
    <row r="149" spans="1:27" x14ac:dyDescent="0.35">
      <c r="A149" s="125" t="s">
        <v>141</v>
      </c>
      <c r="B149" s="128" t="s">
        <v>142</v>
      </c>
      <c r="C149" s="128" t="s">
        <v>57</v>
      </c>
      <c r="D149" s="128" t="s">
        <v>38</v>
      </c>
      <c r="E149" s="131"/>
      <c r="F149" s="137">
        <f>_xlfn.IFNA(INDEX(TUSSENBEREKENINGEN!B:B, MATCH('Footprint incl maatregelen'!D149, TUSSENBEREKENINGEN!A:A, 0)),0)</f>
        <v>0</v>
      </c>
      <c r="G149" s="33">
        <f>_xlfn.IFNA(INDEX(TUSSENBEREKENINGEN!B:B, MATCH('Footprint incl maatregelen'!E149, TUSSENBEREKENINGEN!A:A, 0)),0)</f>
        <v>0</v>
      </c>
      <c r="H149" s="134">
        <f>_xlfn.IFNA(INDEX(TUSSENBEREKENINGEN!C:C, MATCH('Footprint incl maatregelen'!D149, TUSSENBEREKENINGEN!A:A, 0)),0)</f>
        <v>0</v>
      </c>
      <c r="I149" s="33">
        <f>_xlfn.IFNA(INDEX(TUSSENBEREKENINGEN!C:C, MATCH('Footprint incl maatregelen'!E149, TUSSENBEREKENINGEN!A:A, 0)),0)</f>
        <v>0</v>
      </c>
      <c r="J149" s="134">
        <f>_xlfn.IFNA(INDEX(TUSSENBEREKENINGEN!D:D, MATCH('Footprint incl maatregelen'!D149, TUSSENBEREKENINGEN!A:A, 0)),0)</f>
        <v>0</v>
      </c>
      <c r="K149" s="33">
        <f>_xlfn.IFNA(INDEX(TUSSENBEREKENINGEN!D:D, MATCH('Footprint incl maatregelen'!E149, TUSSENBEREKENINGEN!A:A, 0)),0)</f>
        <v>0</v>
      </c>
      <c r="L149" s="134">
        <f>_xlfn.IFNA(INDEX(TUSSENBEREKENINGEN!E:E, MATCH('Footprint incl maatregelen'!D149, TUSSENBEREKENINGEN!A:A, 0)),0)</f>
        <v>0</v>
      </c>
      <c r="M149" s="33">
        <f>_xlfn.IFNA(INDEX(TUSSENBEREKENINGEN!E:E, MATCH('Footprint incl maatregelen'!E149, TUSSENBEREKENINGEN!A:A, 0)),0)</f>
        <v>0</v>
      </c>
      <c r="N149" s="134">
        <f>_xlfn.IFNA(INDEX(TUSSENBEREKENINGEN!F:F, MATCH('Footprint incl maatregelen'!D149, TUSSENBEREKENINGEN!A:A, 0)),0)</f>
        <v>0</v>
      </c>
      <c r="O149" s="33">
        <f>_xlfn.IFNA(INDEX(TUSSENBEREKENINGEN!F:F, MATCH('Footprint incl maatregelen'!E149, TUSSENBEREKENINGEN!A:A, 0)),0)</f>
        <v>0</v>
      </c>
      <c r="P149" s="134">
        <f>_xlfn.IFNA(INDEX(TUSSENBEREKENINGEN!G:G, MATCH('Footprint incl maatregelen'!D149, TUSSENBEREKENINGEN!A:A, 0)),0)</f>
        <v>0</v>
      </c>
      <c r="Q149" s="33">
        <f>_xlfn.IFNA(INDEX(TUSSENBEREKENINGEN!G:G, MATCH('Footprint incl maatregelen'!E149, TUSSENBEREKENINGEN!A:A, 0)),0)</f>
        <v>0</v>
      </c>
      <c r="R149" s="134">
        <f>_xlfn.IFNA(INDEX(TUSSENBEREKENINGEN!H:H, MATCH('Footprint incl maatregelen'!D149, TUSSENBEREKENINGEN!A:A, 0)),0)</f>
        <v>0</v>
      </c>
      <c r="S149" s="33">
        <f>_xlfn.IFNA(INDEX(TUSSENBEREKENINGEN!H:H, MATCH('Footprint incl maatregelen'!E149, TUSSENBEREKENINGEN!A:A, 0)),0)</f>
        <v>0</v>
      </c>
      <c r="T149" s="120" cm="1">
        <f t="array" ref="T149">_xlfn.IFNA(INDEX('CO2 referentie footprint'!E:E, MATCH(1, (('CO2 referentie footprint'!A:A='Footprint incl maatregelen'!A149)*('CO2 referentie footprint'!C:C='Footprint incl maatregelen'!B149)*('CO2 referentie footprint'!D:D='Footprint incl maatregelen'!C149)), 0)),0)</f>
        <v>0</v>
      </c>
      <c r="U149" s="119">
        <f>_xlfn.IFNA(IF(G149 = "", T149 + (T149 * F149), T149 + (T149 * (F149 + G149)))*(1-'Materieel en Transport'!$I$40),0)</f>
        <v>0</v>
      </c>
      <c r="V149" s="119">
        <f>_xlfn.IFNA(IF(I149="", T149+(T149*H149), T149+(T149*(H149+I149)))*(1-'Materieel en Transport'!$J$40),0)</f>
        <v>0</v>
      </c>
      <c r="W149" s="119">
        <f>_xlfn.IFNA(IF(K149="",T149+(T149*J149),T149+(T149*(J149+K149)))*(1-'Materieel en Transport'!$K$40),0)</f>
        <v>0</v>
      </c>
      <c r="X149" s="119">
        <f>_xlfn.IFNA(IF(M149="",T149+(T149*L149),T149+(T149*(L149+M149)))*(1-'Materieel en Transport'!$L$40),0)</f>
        <v>0</v>
      </c>
      <c r="Y149" s="119">
        <f>_xlfn.IFNA(IF(O149="",T149+(T149*N149),T149+(T149*(N149+O149)))*(1-'Materieel en Transport'!$M$40),0)</f>
        <v>0</v>
      </c>
      <c r="Z149" s="119">
        <f>_xlfn.IFNA(IF(Q149="",T149+(T149*P149),T149+(T149*(P149+Q149)))*(1-'Materieel en Transport'!$N$40),0)</f>
        <v>0</v>
      </c>
      <c r="AA149" s="119">
        <f>_xlfn.IFNA(IF(S149="",T149+(T149*R149),T149+(T149*(R149+S149)))*(1-'Materieel en Transport'!$O$40),0)</f>
        <v>0</v>
      </c>
    </row>
    <row r="150" spans="1:27" x14ac:dyDescent="0.35">
      <c r="A150" s="125" t="s">
        <v>141</v>
      </c>
      <c r="B150" s="128" t="s">
        <v>142</v>
      </c>
      <c r="C150" s="128" t="s">
        <v>58</v>
      </c>
      <c r="D150" s="128" t="s">
        <v>59</v>
      </c>
      <c r="E150" s="131"/>
      <c r="F150" s="137">
        <f>_xlfn.IFNA(INDEX(TUSSENBEREKENINGEN!B:B, MATCH('Footprint incl maatregelen'!D150, TUSSENBEREKENINGEN!A:A, 0)),0)</f>
        <v>0</v>
      </c>
      <c r="G150" s="33">
        <f>_xlfn.IFNA(INDEX(TUSSENBEREKENINGEN!B:B, MATCH('Footprint incl maatregelen'!E150, TUSSENBEREKENINGEN!A:A, 0)),0)</f>
        <v>0</v>
      </c>
      <c r="H150" s="134">
        <f>_xlfn.IFNA(INDEX(TUSSENBEREKENINGEN!C:C, MATCH('Footprint incl maatregelen'!D150, TUSSENBEREKENINGEN!A:A, 0)),0)</f>
        <v>0</v>
      </c>
      <c r="I150" s="33">
        <f>_xlfn.IFNA(INDEX(TUSSENBEREKENINGEN!C:C, MATCH('Footprint incl maatregelen'!E150, TUSSENBEREKENINGEN!A:A, 0)),0)</f>
        <v>0</v>
      </c>
      <c r="J150" s="134">
        <f>_xlfn.IFNA(INDEX(TUSSENBEREKENINGEN!D:D, MATCH('Footprint incl maatregelen'!D150, TUSSENBEREKENINGEN!A:A, 0)),0)</f>
        <v>0</v>
      </c>
      <c r="K150" s="33">
        <f>_xlfn.IFNA(INDEX(TUSSENBEREKENINGEN!D:D, MATCH('Footprint incl maatregelen'!E150, TUSSENBEREKENINGEN!A:A, 0)),0)</f>
        <v>0</v>
      </c>
      <c r="L150" s="134">
        <f>_xlfn.IFNA(INDEX(TUSSENBEREKENINGEN!E:E, MATCH('Footprint incl maatregelen'!D150, TUSSENBEREKENINGEN!A:A, 0)),0)</f>
        <v>0</v>
      </c>
      <c r="M150" s="33">
        <f>_xlfn.IFNA(INDEX(TUSSENBEREKENINGEN!E:E, MATCH('Footprint incl maatregelen'!E150, TUSSENBEREKENINGEN!A:A, 0)),0)</f>
        <v>0</v>
      </c>
      <c r="N150" s="134">
        <f>_xlfn.IFNA(INDEX(TUSSENBEREKENINGEN!F:F, MATCH('Footprint incl maatregelen'!D150, TUSSENBEREKENINGEN!A:A, 0)),0)</f>
        <v>0</v>
      </c>
      <c r="O150" s="33">
        <f>_xlfn.IFNA(INDEX(TUSSENBEREKENINGEN!F:F, MATCH('Footprint incl maatregelen'!E150, TUSSENBEREKENINGEN!A:A, 0)),0)</f>
        <v>0</v>
      </c>
      <c r="P150" s="134">
        <f>_xlfn.IFNA(INDEX(TUSSENBEREKENINGEN!G:G, MATCH('Footprint incl maatregelen'!D150, TUSSENBEREKENINGEN!A:A, 0)),0)</f>
        <v>0</v>
      </c>
      <c r="Q150" s="33">
        <f>_xlfn.IFNA(INDEX(TUSSENBEREKENINGEN!G:G, MATCH('Footprint incl maatregelen'!E150, TUSSENBEREKENINGEN!A:A, 0)),0)</f>
        <v>0</v>
      </c>
      <c r="R150" s="134">
        <f>_xlfn.IFNA(INDEX(TUSSENBEREKENINGEN!H:H, MATCH('Footprint incl maatregelen'!D150, TUSSENBEREKENINGEN!A:A, 0)),0)</f>
        <v>0</v>
      </c>
      <c r="S150" s="33">
        <f>_xlfn.IFNA(INDEX(TUSSENBEREKENINGEN!H:H, MATCH('Footprint incl maatregelen'!E150, TUSSENBEREKENINGEN!A:A, 0)),0)</f>
        <v>0</v>
      </c>
      <c r="T150" s="120" cm="1">
        <f t="array" ref="T150">_xlfn.IFNA(INDEX('CO2 referentie footprint'!E:E, MATCH(1, (('CO2 referentie footprint'!A:A='Footprint incl maatregelen'!A150)*('CO2 referentie footprint'!C:C='Footprint incl maatregelen'!B150)*('CO2 referentie footprint'!D:D='Footprint incl maatregelen'!C150)), 0)),0)</f>
        <v>0</v>
      </c>
      <c r="U150" s="119">
        <f>_xlfn.IFNA(IF(G150 = "", T150 + (T150 * F150), T150 + (T150 * (F150 + G150)))*(1-'Materieel en Transport'!$I$40),0)</f>
        <v>0</v>
      </c>
      <c r="V150" s="119">
        <f>_xlfn.IFNA(IF(I150="", T150+(T150*H150), T150+(T150*(H150+I150)))*(1-'Materieel en Transport'!$J$40),0)</f>
        <v>0</v>
      </c>
      <c r="W150" s="119">
        <f>_xlfn.IFNA(IF(K150="",T150+(T150*J150),T150+(T150*(J150+K150)))*(1-'Materieel en Transport'!$K$40),0)</f>
        <v>0</v>
      </c>
      <c r="X150" s="119">
        <f>_xlfn.IFNA(IF(M150="",T150+(T150*L150),T150+(T150*(L150+M150)))*(1-'Materieel en Transport'!$L$40),0)</f>
        <v>0</v>
      </c>
      <c r="Y150" s="119">
        <f>_xlfn.IFNA(IF(O150="",T150+(T150*N150),T150+(T150*(N150+O150)))*(1-'Materieel en Transport'!$M$40),0)</f>
        <v>0</v>
      </c>
      <c r="Z150" s="119">
        <f>_xlfn.IFNA(IF(Q150="",T150+(T150*P150),T150+(T150*(P150+Q150)))*(1-'Materieel en Transport'!$N$40),0)</f>
        <v>0</v>
      </c>
      <c r="AA150" s="119">
        <f>_xlfn.IFNA(IF(S150="",T150+(T150*R150),T150+(T150*(R150+S150)))*(1-'Materieel en Transport'!$O$40),0)</f>
        <v>0</v>
      </c>
    </row>
    <row r="151" spans="1:27" x14ac:dyDescent="0.35">
      <c r="A151" s="125" t="s">
        <v>141</v>
      </c>
      <c r="B151" s="128" t="s">
        <v>142</v>
      </c>
      <c r="C151" s="128" t="s">
        <v>60</v>
      </c>
      <c r="D151" s="128" t="s">
        <v>38</v>
      </c>
      <c r="E151" s="131"/>
      <c r="F151" s="137">
        <f>_xlfn.IFNA(INDEX(TUSSENBEREKENINGEN!B:B, MATCH('Footprint incl maatregelen'!D151, TUSSENBEREKENINGEN!A:A, 0)),0)</f>
        <v>0</v>
      </c>
      <c r="G151" s="33">
        <f>_xlfn.IFNA(INDEX(TUSSENBEREKENINGEN!B:B, MATCH('Footprint incl maatregelen'!E151, TUSSENBEREKENINGEN!A:A, 0)),0)</f>
        <v>0</v>
      </c>
      <c r="H151" s="134">
        <f>_xlfn.IFNA(INDEX(TUSSENBEREKENINGEN!C:C, MATCH('Footprint incl maatregelen'!D151, TUSSENBEREKENINGEN!A:A, 0)),0)</f>
        <v>0</v>
      </c>
      <c r="I151" s="33">
        <f>_xlfn.IFNA(INDEX(TUSSENBEREKENINGEN!C:C, MATCH('Footprint incl maatregelen'!E151, TUSSENBEREKENINGEN!A:A, 0)),0)</f>
        <v>0</v>
      </c>
      <c r="J151" s="134">
        <f>_xlfn.IFNA(INDEX(TUSSENBEREKENINGEN!D:D, MATCH('Footprint incl maatregelen'!D151, TUSSENBEREKENINGEN!A:A, 0)),0)</f>
        <v>0</v>
      </c>
      <c r="K151" s="33">
        <f>_xlfn.IFNA(INDEX(TUSSENBEREKENINGEN!D:D, MATCH('Footprint incl maatregelen'!E151, TUSSENBEREKENINGEN!A:A, 0)),0)</f>
        <v>0</v>
      </c>
      <c r="L151" s="134">
        <f>_xlfn.IFNA(INDEX(TUSSENBEREKENINGEN!E:E, MATCH('Footprint incl maatregelen'!D151, TUSSENBEREKENINGEN!A:A, 0)),0)</f>
        <v>0</v>
      </c>
      <c r="M151" s="33">
        <f>_xlfn.IFNA(INDEX(TUSSENBEREKENINGEN!E:E, MATCH('Footprint incl maatregelen'!E151, TUSSENBEREKENINGEN!A:A, 0)),0)</f>
        <v>0</v>
      </c>
      <c r="N151" s="134">
        <f>_xlfn.IFNA(INDEX(TUSSENBEREKENINGEN!F:F, MATCH('Footprint incl maatregelen'!D151, TUSSENBEREKENINGEN!A:A, 0)),0)</f>
        <v>0</v>
      </c>
      <c r="O151" s="33">
        <f>_xlfn.IFNA(INDEX(TUSSENBEREKENINGEN!F:F, MATCH('Footprint incl maatregelen'!E151, TUSSENBEREKENINGEN!A:A, 0)),0)</f>
        <v>0</v>
      </c>
      <c r="P151" s="134">
        <f>_xlfn.IFNA(INDEX(TUSSENBEREKENINGEN!G:G, MATCH('Footprint incl maatregelen'!D151, TUSSENBEREKENINGEN!A:A, 0)),0)</f>
        <v>0</v>
      </c>
      <c r="Q151" s="33">
        <f>_xlfn.IFNA(INDEX(TUSSENBEREKENINGEN!G:G, MATCH('Footprint incl maatregelen'!E151, TUSSENBEREKENINGEN!A:A, 0)),0)</f>
        <v>0</v>
      </c>
      <c r="R151" s="134">
        <f>_xlfn.IFNA(INDEX(TUSSENBEREKENINGEN!H:H, MATCH('Footprint incl maatregelen'!D151, TUSSENBEREKENINGEN!A:A, 0)),0)</f>
        <v>0</v>
      </c>
      <c r="S151" s="33">
        <f>_xlfn.IFNA(INDEX(TUSSENBEREKENINGEN!H:H, MATCH('Footprint incl maatregelen'!E151, TUSSENBEREKENINGEN!A:A, 0)),0)</f>
        <v>0</v>
      </c>
      <c r="T151" s="120" cm="1">
        <f t="array" ref="T151">_xlfn.IFNA(INDEX('CO2 referentie footprint'!E:E, MATCH(1, (('CO2 referentie footprint'!A:A='Footprint incl maatregelen'!A151)*('CO2 referentie footprint'!C:C='Footprint incl maatregelen'!B151)*('CO2 referentie footprint'!D:D='Footprint incl maatregelen'!C151)), 0)),0)</f>
        <v>0</v>
      </c>
      <c r="U151" s="119">
        <f>_xlfn.IFNA(IF(G151 = "", T151 + (T151 * F151), T151 + (T151 * (F151 + G151)))*(1-'Materieel en Transport'!$I$40),0)</f>
        <v>0</v>
      </c>
      <c r="V151" s="119">
        <f>_xlfn.IFNA(IF(I151="", T151+(T151*H151), T151+(T151*(H151+I151)))*(1-'Materieel en Transport'!$J$40),0)</f>
        <v>0</v>
      </c>
      <c r="W151" s="119">
        <f>_xlfn.IFNA(IF(K151="",T151+(T151*J151),T151+(T151*(J151+K151)))*(1-'Materieel en Transport'!$K$40),0)</f>
        <v>0</v>
      </c>
      <c r="X151" s="119">
        <f>_xlfn.IFNA(IF(M151="",T151+(T151*L151),T151+(T151*(L151+M151)))*(1-'Materieel en Transport'!$L$40),0)</f>
        <v>0</v>
      </c>
      <c r="Y151" s="119">
        <f>_xlfn.IFNA(IF(O151="",T151+(T151*N151),T151+(T151*(N151+O151)))*(1-'Materieel en Transport'!$M$40),0)</f>
        <v>0</v>
      </c>
      <c r="Z151" s="119">
        <f>_xlfn.IFNA(IF(Q151="",T151+(T151*P151),T151+(T151*(P151+Q151)))*(1-'Materieel en Transport'!$N$40),0)</f>
        <v>0</v>
      </c>
      <c r="AA151" s="119">
        <f>_xlfn.IFNA(IF(S151="",T151+(T151*R151),T151+(T151*(R151+S151)))*(1-'Materieel en Transport'!$O$40),0)</f>
        <v>0</v>
      </c>
    </row>
    <row r="152" spans="1:27" x14ac:dyDescent="0.35">
      <c r="A152" s="125" t="s">
        <v>141</v>
      </c>
      <c r="B152" s="128" t="s">
        <v>142</v>
      </c>
      <c r="C152" s="128" t="s">
        <v>61</v>
      </c>
      <c r="D152" s="128" t="s">
        <v>38</v>
      </c>
      <c r="E152" s="131"/>
      <c r="F152" s="137">
        <f>_xlfn.IFNA(INDEX(TUSSENBEREKENINGEN!B:B, MATCH('Footprint incl maatregelen'!D152, TUSSENBEREKENINGEN!A:A, 0)),0)</f>
        <v>0</v>
      </c>
      <c r="G152" s="33">
        <f>_xlfn.IFNA(INDEX(TUSSENBEREKENINGEN!B:B, MATCH('Footprint incl maatregelen'!E152, TUSSENBEREKENINGEN!A:A, 0)),0)</f>
        <v>0</v>
      </c>
      <c r="H152" s="134">
        <f>_xlfn.IFNA(INDEX(TUSSENBEREKENINGEN!C:C, MATCH('Footprint incl maatregelen'!D152, TUSSENBEREKENINGEN!A:A, 0)),0)</f>
        <v>0</v>
      </c>
      <c r="I152" s="33">
        <f>_xlfn.IFNA(INDEX(TUSSENBEREKENINGEN!C:C, MATCH('Footprint incl maatregelen'!E152, TUSSENBEREKENINGEN!A:A, 0)),0)</f>
        <v>0</v>
      </c>
      <c r="J152" s="134">
        <f>_xlfn.IFNA(INDEX(TUSSENBEREKENINGEN!D:D, MATCH('Footprint incl maatregelen'!D152, TUSSENBEREKENINGEN!A:A, 0)),0)</f>
        <v>0</v>
      </c>
      <c r="K152" s="33">
        <f>_xlfn.IFNA(INDEX(TUSSENBEREKENINGEN!D:D, MATCH('Footprint incl maatregelen'!E152, TUSSENBEREKENINGEN!A:A, 0)),0)</f>
        <v>0</v>
      </c>
      <c r="L152" s="134">
        <f>_xlfn.IFNA(INDEX(TUSSENBEREKENINGEN!E:E, MATCH('Footprint incl maatregelen'!D152, TUSSENBEREKENINGEN!A:A, 0)),0)</f>
        <v>0</v>
      </c>
      <c r="M152" s="33">
        <f>_xlfn.IFNA(INDEX(TUSSENBEREKENINGEN!E:E, MATCH('Footprint incl maatregelen'!E152, TUSSENBEREKENINGEN!A:A, 0)),0)</f>
        <v>0</v>
      </c>
      <c r="N152" s="134">
        <f>_xlfn.IFNA(INDEX(TUSSENBEREKENINGEN!F:F, MATCH('Footprint incl maatregelen'!D152, TUSSENBEREKENINGEN!A:A, 0)),0)</f>
        <v>0</v>
      </c>
      <c r="O152" s="33">
        <f>_xlfn.IFNA(INDEX(TUSSENBEREKENINGEN!F:F, MATCH('Footprint incl maatregelen'!E152, TUSSENBEREKENINGEN!A:A, 0)),0)</f>
        <v>0</v>
      </c>
      <c r="P152" s="134">
        <f>_xlfn.IFNA(INDEX(TUSSENBEREKENINGEN!G:G, MATCH('Footprint incl maatregelen'!D152, TUSSENBEREKENINGEN!A:A, 0)),0)</f>
        <v>0</v>
      </c>
      <c r="Q152" s="33">
        <f>_xlfn.IFNA(INDEX(TUSSENBEREKENINGEN!G:G, MATCH('Footprint incl maatregelen'!E152, TUSSENBEREKENINGEN!A:A, 0)),0)</f>
        <v>0</v>
      </c>
      <c r="R152" s="134">
        <f>_xlfn.IFNA(INDEX(TUSSENBEREKENINGEN!H:H, MATCH('Footprint incl maatregelen'!D152, TUSSENBEREKENINGEN!A:A, 0)),0)</f>
        <v>0</v>
      </c>
      <c r="S152" s="33">
        <f>_xlfn.IFNA(INDEX(TUSSENBEREKENINGEN!H:H, MATCH('Footprint incl maatregelen'!E152, TUSSENBEREKENINGEN!A:A, 0)),0)</f>
        <v>0</v>
      </c>
      <c r="T152" s="120" cm="1">
        <f t="array" ref="T152">_xlfn.IFNA(INDEX('CO2 referentie footprint'!E:E, MATCH(1, (('CO2 referentie footprint'!A:A='Footprint incl maatregelen'!A152)*('CO2 referentie footprint'!C:C='Footprint incl maatregelen'!B152)*('CO2 referentie footprint'!D:D='Footprint incl maatregelen'!C152)), 0)),0)</f>
        <v>0</v>
      </c>
      <c r="U152" s="119">
        <f>_xlfn.IFNA(IF(G152 = "", T152 + (T152 * F152), T152 + (T152 * (F152 + G152)))*(1-'Materieel en Transport'!$I$40),0)</f>
        <v>0</v>
      </c>
      <c r="V152" s="119">
        <f>_xlfn.IFNA(IF(I152="", T152+(T152*H152), T152+(T152*(H152+I152)))*(1-'Materieel en Transport'!$J$40),0)</f>
        <v>0</v>
      </c>
      <c r="W152" s="119">
        <f>_xlfn.IFNA(IF(K152="",T152+(T152*J152),T152+(T152*(J152+K152)))*(1-'Materieel en Transport'!$K$40),0)</f>
        <v>0</v>
      </c>
      <c r="X152" s="119">
        <f>_xlfn.IFNA(IF(M152="",T152+(T152*L152),T152+(T152*(L152+M152)))*(1-'Materieel en Transport'!$L$40),0)</f>
        <v>0</v>
      </c>
      <c r="Y152" s="119">
        <f>_xlfn.IFNA(IF(O152="",T152+(T152*N152),T152+(T152*(N152+O152)))*(1-'Materieel en Transport'!$M$40),0)</f>
        <v>0</v>
      </c>
      <c r="Z152" s="119">
        <f>_xlfn.IFNA(IF(Q152="",T152+(T152*P152),T152+(T152*(P152+Q152)))*(1-'Materieel en Transport'!$N$40),0)</f>
        <v>0</v>
      </c>
      <c r="AA152" s="119">
        <f>_xlfn.IFNA(IF(S152="",T152+(T152*R152),T152+(T152*(R152+S152)))*(1-'Materieel en Transport'!$O$40),0)</f>
        <v>0</v>
      </c>
    </row>
    <row r="153" spans="1:27" x14ac:dyDescent="0.35">
      <c r="A153" s="125" t="s">
        <v>141</v>
      </c>
      <c r="B153" s="128" t="s">
        <v>143</v>
      </c>
      <c r="C153" s="128" t="s">
        <v>55</v>
      </c>
      <c r="D153" s="128" t="s">
        <v>36</v>
      </c>
      <c r="E153" s="131"/>
      <c r="F153" s="137">
        <f>_xlfn.IFNA(INDEX(TUSSENBEREKENINGEN!B:B, MATCH('Footprint incl maatregelen'!D153, TUSSENBEREKENINGEN!A:A, 0)),0)</f>
        <v>0</v>
      </c>
      <c r="G153" s="33">
        <f>_xlfn.IFNA(INDEX(TUSSENBEREKENINGEN!B:B, MATCH('Footprint incl maatregelen'!E153, TUSSENBEREKENINGEN!A:A, 0)),0)</f>
        <v>0</v>
      </c>
      <c r="H153" s="134">
        <f>_xlfn.IFNA(INDEX(TUSSENBEREKENINGEN!C:C, MATCH('Footprint incl maatregelen'!D153, TUSSENBEREKENINGEN!A:A, 0)),0)</f>
        <v>0</v>
      </c>
      <c r="I153" s="33">
        <f>_xlfn.IFNA(INDEX(TUSSENBEREKENINGEN!C:C, MATCH('Footprint incl maatregelen'!E153, TUSSENBEREKENINGEN!A:A, 0)),0)</f>
        <v>0</v>
      </c>
      <c r="J153" s="134">
        <f>_xlfn.IFNA(INDEX(TUSSENBEREKENINGEN!D:D, MATCH('Footprint incl maatregelen'!D153, TUSSENBEREKENINGEN!A:A, 0)),0)</f>
        <v>0</v>
      </c>
      <c r="K153" s="33">
        <f>_xlfn.IFNA(INDEX(TUSSENBEREKENINGEN!D:D, MATCH('Footprint incl maatregelen'!E153, TUSSENBEREKENINGEN!A:A, 0)),0)</f>
        <v>0</v>
      </c>
      <c r="L153" s="134">
        <f>_xlfn.IFNA(INDEX(TUSSENBEREKENINGEN!E:E, MATCH('Footprint incl maatregelen'!D153, TUSSENBEREKENINGEN!A:A, 0)),0)</f>
        <v>0</v>
      </c>
      <c r="M153" s="33">
        <f>_xlfn.IFNA(INDEX(TUSSENBEREKENINGEN!E:E, MATCH('Footprint incl maatregelen'!E153, TUSSENBEREKENINGEN!A:A, 0)),0)</f>
        <v>0</v>
      </c>
      <c r="N153" s="134">
        <f>_xlfn.IFNA(INDEX(TUSSENBEREKENINGEN!F:F, MATCH('Footprint incl maatregelen'!D153, TUSSENBEREKENINGEN!A:A, 0)),0)</f>
        <v>0</v>
      </c>
      <c r="O153" s="33">
        <f>_xlfn.IFNA(INDEX(TUSSENBEREKENINGEN!F:F, MATCH('Footprint incl maatregelen'!E153, TUSSENBEREKENINGEN!A:A, 0)),0)</f>
        <v>0</v>
      </c>
      <c r="P153" s="134">
        <f>_xlfn.IFNA(INDEX(TUSSENBEREKENINGEN!G:G, MATCH('Footprint incl maatregelen'!D153, TUSSENBEREKENINGEN!A:A, 0)),0)</f>
        <v>0</v>
      </c>
      <c r="Q153" s="33">
        <f>_xlfn.IFNA(INDEX(TUSSENBEREKENINGEN!G:G, MATCH('Footprint incl maatregelen'!E153, TUSSENBEREKENINGEN!A:A, 0)),0)</f>
        <v>0</v>
      </c>
      <c r="R153" s="134">
        <f>_xlfn.IFNA(INDEX(TUSSENBEREKENINGEN!H:H, MATCH('Footprint incl maatregelen'!D153, TUSSENBEREKENINGEN!A:A, 0)),0)</f>
        <v>0</v>
      </c>
      <c r="S153" s="33">
        <f>_xlfn.IFNA(INDEX(TUSSENBEREKENINGEN!H:H, MATCH('Footprint incl maatregelen'!E153, TUSSENBEREKENINGEN!A:A, 0)),0)</f>
        <v>0</v>
      </c>
      <c r="T153" s="120" cm="1">
        <f t="array" ref="T153">_xlfn.IFNA(INDEX('CO2 referentie footprint'!E:E, MATCH(1, (('CO2 referentie footprint'!A:A='Footprint incl maatregelen'!A153)*('CO2 referentie footprint'!C:C='Footprint incl maatregelen'!B153)*('CO2 referentie footprint'!D:D='Footprint incl maatregelen'!C153)), 0)),0)</f>
        <v>0</v>
      </c>
      <c r="U153" s="119">
        <f>_xlfn.IFNA(IF(G153 = "", T153 + (T153 * F153), T153 + (T153 * (F153 + G153)))*(1-'Materieel en Transport'!$I$40),0)</f>
        <v>0</v>
      </c>
      <c r="V153" s="119">
        <f>_xlfn.IFNA(IF(I153="", T153+(T153*H153), T153+(T153*(H153+I153)))*(1-'Materieel en Transport'!$J$40),0)</f>
        <v>0</v>
      </c>
      <c r="W153" s="119">
        <f>_xlfn.IFNA(IF(K153="",T153+(T153*J153),T153+(T153*(J153+K153)))*(1-'Materieel en Transport'!$K$40),0)</f>
        <v>0</v>
      </c>
      <c r="X153" s="119">
        <f>_xlfn.IFNA(IF(M153="",T153+(T153*L153),T153+(T153*(L153+M153)))*(1-'Materieel en Transport'!$L$40),0)</f>
        <v>0</v>
      </c>
      <c r="Y153" s="119">
        <f>_xlfn.IFNA(IF(O153="",T153+(T153*N153),T153+(T153*(N153+O153)))*(1-'Materieel en Transport'!$M$40),0)</f>
        <v>0</v>
      </c>
      <c r="Z153" s="119">
        <f>_xlfn.IFNA(IF(Q153="",T153+(T153*P153),T153+(T153*(P153+Q153)))*(1-'Materieel en Transport'!$N$40),0)</f>
        <v>0</v>
      </c>
      <c r="AA153" s="119">
        <f>_xlfn.IFNA(IF(S153="",T153+(T153*R153),T153+(T153*(R153+S153)))*(1-'Materieel en Transport'!$O$40),0)</f>
        <v>0</v>
      </c>
    </row>
    <row r="154" spans="1:27" x14ac:dyDescent="0.35">
      <c r="A154" s="125" t="s">
        <v>141</v>
      </c>
      <c r="B154" s="128" t="s">
        <v>143</v>
      </c>
      <c r="C154" s="128" t="s">
        <v>56</v>
      </c>
      <c r="D154" s="128" t="s">
        <v>38</v>
      </c>
      <c r="E154" s="131"/>
      <c r="F154" s="137">
        <f>_xlfn.IFNA(INDEX(TUSSENBEREKENINGEN!B:B, MATCH('Footprint incl maatregelen'!D154, TUSSENBEREKENINGEN!A:A, 0)),0)</f>
        <v>0</v>
      </c>
      <c r="G154" s="33">
        <f>_xlfn.IFNA(INDEX(TUSSENBEREKENINGEN!B:B, MATCH('Footprint incl maatregelen'!E154, TUSSENBEREKENINGEN!A:A, 0)),0)</f>
        <v>0</v>
      </c>
      <c r="H154" s="134">
        <f>_xlfn.IFNA(INDEX(TUSSENBEREKENINGEN!C:C, MATCH('Footprint incl maatregelen'!D154, TUSSENBEREKENINGEN!A:A, 0)),0)</f>
        <v>0</v>
      </c>
      <c r="I154" s="33">
        <f>_xlfn.IFNA(INDEX(TUSSENBEREKENINGEN!C:C, MATCH('Footprint incl maatregelen'!E154, TUSSENBEREKENINGEN!A:A, 0)),0)</f>
        <v>0</v>
      </c>
      <c r="J154" s="134">
        <f>_xlfn.IFNA(INDEX(TUSSENBEREKENINGEN!D:D, MATCH('Footprint incl maatregelen'!D154, TUSSENBEREKENINGEN!A:A, 0)),0)</f>
        <v>0</v>
      </c>
      <c r="K154" s="33">
        <f>_xlfn.IFNA(INDEX(TUSSENBEREKENINGEN!D:D, MATCH('Footprint incl maatregelen'!E154, TUSSENBEREKENINGEN!A:A, 0)),0)</f>
        <v>0</v>
      </c>
      <c r="L154" s="134">
        <f>_xlfn.IFNA(INDEX(TUSSENBEREKENINGEN!E:E, MATCH('Footprint incl maatregelen'!D154, TUSSENBEREKENINGEN!A:A, 0)),0)</f>
        <v>0</v>
      </c>
      <c r="M154" s="33">
        <f>_xlfn.IFNA(INDEX(TUSSENBEREKENINGEN!E:E, MATCH('Footprint incl maatregelen'!E154, TUSSENBEREKENINGEN!A:A, 0)),0)</f>
        <v>0</v>
      </c>
      <c r="N154" s="134">
        <f>_xlfn.IFNA(INDEX(TUSSENBEREKENINGEN!F:F, MATCH('Footprint incl maatregelen'!D154, TUSSENBEREKENINGEN!A:A, 0)),0)</f>
        <v>0</v>
      </c>
      <c r="O154" s="33">
        <f>_xlfn.IFNA(INDEX(TUSSENBEREKENINGEN!F:F, MATCH('Footprint incl maatregelen'!E154, TUSSENBEREKENINGEN!A:A, 0)),0)</f>
        <v>0</v>
      </c>
      <c r="P154" s="134">
        <f>_xlfn.IFNA(INDEX(TUSSENBEREKENINGEN!G:G, MATCH('Footprint incl maatregelen'!D154, TUSSENBEREKENINGEN!A:A, 0)),0)</f>
        <v>0</v>
      </c>
      <c r="Q154" s="33">
        <f>_xlfn.IFNA(INDEX(TUSSENBEREKENINGEN!G:G, MATCH('Footprint incl maatregelen'!E154, TUSSENBEREKENINGEN!A:A, 0)),0)</f>
        <v>0</v>
      </c>
      <c r="R154" s="134">
        <f>_xlfn.IFNA(INDEX(TUSSENBEREKENINGEN!H:H, MATCH('Footprint incl maatregelen'!D154, TUSSENBEREKENINGEN!A:A, 0)),0)</f>
        <v>0</v>
      </c>
      <c r="S154" s="33">
        <f>_xlfn.IFNA(INDEX(TUSSENBEREKENINGEN!H:H, MATCH('Footprint incl maatregelen'!E154, TUSSENBEREKENINGEN!A:A, 0)),0)</f>
        <v>0</v>
      </c>
      <c r="T154" s="120" cm="1">
        <f t="array" ref="T154">_xlfn.IFNA(INDEX('CO2 referentie footprint'!E:E, MATCH(1, (('CO2 referentie footprint'!A:A='Footprint incl maatregelen'!A154)*('CO2 referentie footprint'!C:C='Footprint incl maatregelen'!B154)*('CO2 referentie footprint'!D:D='Footprint incl maatregelen'!C154)), 0)),0)</f>
        <v>0</v>
      </c>
      <c r="U154" s="119">
        <f>_xlfn.IFNA(IF(G154 = "", T154 + (T154 * F154), T154 + (T154 * (F154 + G154)))*(1-'Materieel en Transport'!$I$40),0)</f>
        <v>0</v>
      </c>
      <c r="V154" s="119">
        <f>_xlfn.IFNA(IF(I154="", T154+(T154*H154), T154+(T154*(H154+I154)))*(1-'Materieel en Transport'!$J$40),0)</f>
        <v>0</v>
      </c>
      <c r="W154" s="119">
        <f>_xlfn.IFNA(IF(K154="",T154+(T154*J154),T154+(T154*(J154+K154)))*(1-'Materieel en Transport'!$K$40),0)</f>
        <v>0</v>
      </c>
      <c r="X154" s="119">
        <f>_xlfn.IFNA(IF(M154="",T154+(T154*L154),T154+(T154*(L154+M154)))*(1-'Materieel en Transport'!$L$40),0)</f>
        <v>0</v>
      </c>
      <c r="Y154" s="119">
        <f>_xlfn.IFNA(IF(O154="",T154+(T154*N154),T154+(T154*(N154+O154)))*(1-'Materieel en Transport'!$M$40),0)</f>
        <v>0</v>
      </c>
      <c r="Z154" s="119">
        <f>_xlfn.IFNA(IF(Q154="",T154+(T154*P154),T154+(T154*(P154+Q154)))*(1-'Materieel en Transport'!$N$40),0)</f>
        <v>0</v>
      </c>
      <c r="AA154" s="119">
        <f>_xlfn.IFNA(IF(S154="",T154+(T154*R154),T154+(T154*(R154+S154)))*(1-'Materieel en Transport'!$O$40),0)</f>
        <v>0</v>
      </c>
    </row>
    <row r="155" spans="1:27" x14ac:dyDescent="0.35">
      <c r="A155" s="125" t="s">
        <v>141</v>
      </c>
      <c r="B155" s="128" t="s">
        <v>143</v>
      </c>
      <c r="C155" s="128" t="s">
        <v>57</v>
      </c>
      <c r="D155" s="128" t="s">
        <v>38</v>
      </c>
      <c r="E155" s="131"/>
      <c r="F155" s="137">
        <f>_xlfn.IFNA(INDEX(TUSSENBEREKENINGEN!B:B, MATCH('Footprint incl maatregelen'!D155, TUSSENBEREKENINGEN!A:A, 0)),0)</f>
        <v>0</v>
      </c>
      <c r="G155" s="33">
        <f>_xlfn.IFNA(INDEX(TUSSENBEREKENINGEN!B:B, MATCH('Footprint incl maatregelen'!E155, TUSSENBEREKENINGEN!A:A, 0)),0)</f>
        <v>0</v>
      </c>
      <c r="H155" s="134">
        <f>_xlfn.IFNA(INDEX(TUSSENBEREKENINGEN!C:C, MATCH('Footprint incl maatregelen'!D155, TUSSENBEREKENINGEN!A:A, 0)),0)</f>
        <v>0</v>
      </c>
      <c r="I155" s="33">
        <f>_xlfn.IFNA(INDEX(TUSSENBEREKENINGEN!C:C, MATCH('Footprint incl maatregelen'!E155, TUSSENBEREKENINGEN!A:A, 0)),0)</f>
        <v>0</v>
      </c>
      <c r="J155" s="134">
        <f>_xlfn.IFNA(INDEX(TUSSENBEREKENINGEN!D:D, MATCH('Footprint incl maatregelen'!D155, TUSSENBEREKENINGEN!A:A, 0)),0)</f>
        <v>0</v>
      </c>
      <c r="K155" s="33">
        <f>_xlfn.IFNA(INDEX(TUSSENBEREKENINGEN!D:D, MATCH('Footprint incl maatregelen'!E155, TUSSENBEREKENINGEN!A:A, 0)),0)</f>
        <v>0</v>
      </c>
      <c r="L155" s="134">
        <f>_xlfn.IFNA(INDEX(TUSSENBEREKENINGEN!E:E, MATCH('Footprint incl maatregelen'!D155, TUSSENBEREKENINGEN!A:A, 0)),0)</f>
        <v>0</v>
      </c>
      <c r="M155" s="33">
        <f>_xlfn.IFNA(INDEX(TUSSENBEREKENINGEN!E:E, MATCH('Footprint incl maatregelen'!E155, TUSSENBEREKENINGEN!A:A, 0)),0)</f>
        <v>0</v>
      </c>
      <c r="N155" s="134">
        <f>_xlfn.IFNA(INDEX(TUSSENBEREKENINGEN!F:F, MATCH('Footprint incl maatregelen'!D155, TUSSENBEREKENINGEN!A:A, 0)),0)</f>
        <v>0</v>
      </c>
      <c r="O155" s="33">
        <f>_xlfn.IFNA(INDEX(TUSSENBEREKENINGEN!F:F, MATCH('Footprint incl maatregelen'!E155, TUSSENBEREKENINGEN!A:A, 0)),0)</f>
        <v>0</v>
      </c>
      <c r="P155" s="134">
        <f>_xlfn.IFNA(INDEX(TUSSENBEREKENINGEN!G:G, MATCH('Footprint incl maatregelen'!D155, TUSSENBEREKENINGEN!A:A, 0)),0)</f>
        <v>0</v>
      </c>
      <c r="Q155" s="33">
        <f>_xlfn.IFNA(INDEX(TUSSENBEREKENINGEN!G:G, MATCH('Footprint incl maatregelen'!E155, TUSSENBEREKENINGEN!A:A, 0)),0)</f>
        <v>0</v>
      </c>
      <c r="R155" s="134">
        <f>_xlfn.IFNA(INDEX(TUSSENBEREKENINGEN!H:H, MATCH('Footprint incl maatregelen'!D155, TUSSENBEREKENINGEN!A:A, 0)),0)</f>
        <v>0</v>
      </c>
      <c r="S155" s="33">
        <f>_xlfn.IFNA(INDEX(TUSSENBEREKENINGEN!H:H, MATCH('Footprint incl maatregelen'!E155, TUSSENBEREKENINGEN!A:A, 0)),0)</f>
        <v>0</v>
      </c>
      <c r="T155" s="120" cm="1">
        <f t="array" ref="T155">_xlfn.IFNA(INDEX('CO2 referentie footprint'!E:E, MATCH(1, (('CO2 referentie footprint'!A:A='Footprint incl maatregelen'!A155)*('CO2 referentie footprint'!C:C='Footprint incl maatregelen'!B155)*('CO2 referentie footprint'!D:D='Footprint incl maatregelen'!C155)), 0)),0)</f>
        <v>0</v>
      </c>
      <c r="U155" s="119">
        <f>_xlfn.IFNA(IF(G155 = "", T155 + (T155 * F155), T155 + (T155 * (F155 + G155)))*(1-'Materieel en Transport'!$I$40),0)</f>
        <v>0</v>
      </c>
      <c r="V155" s="119">
        <f>_xlfn.IFNA(IF(I155="", T155+(T155*H155), T155+(T155*(H155+I155)))*(1-'Materieel en Transport'!$J$40),0)</f>
        <v>0</v>
      </c>
      <c r="W155" s="119">
        <f>_xlfn.IFNA(IF(K155="",T155+(T155*J155),T155+(T155*(J155+K155)))*(1-'Materieel en Transport'!$K$40),0)</f>
        <v>0</v>
      </c>
      <c r="X155" s="119">
        <f>_xlfn.IFNA(IF(M155="",T155+(T155*L155),T155+(T155*(L155+M155)))*(1-'Materieel en Transport'!$L$40),0)</f>
        <v>0</v>
      </c>
      <c r="Y155" s="119">
        <f>_xlfn.IFNA(IF(O155="",T155+(T155*N155),T155+(T155*(N155+O155)))*(1-'Materieel en Transport'!$M$40),0)</f>
        <v>0</v>
      </c>
      <c r="Z155" s="119">
        <f>_xlfn.IFNA(IF(Q155="",T155+(T155*P155),T155+(T155*(P155+Q155)))*(1-'Materieel en Transport'!$N$40),0)</f>
        <v>0</v>
      </c>
      <c r="AA155" s="119">
        <f>_xlfn.IFNA(IF(S155="",T155+(T155*R155),T155+(T155*(R155+S155)))*(1-'Materieel en Transport'!$O$40),0)</f>
        <v>0</v>
      </c>
    </row>
    <row r="156" spans="1:27" x14ac:dyDescent="0.35">
      <c r="A156" s="125" t="s">
        <v>141</v>
      </c>
      <c r="B156" s="128" t="s">
        <v>143</v>
      </c>
      <c r="C156" s="128" t="s">
        <v>58</v>
      </c>
      <c r="D156" s="128" t="s">
        <v>59</v>
      </c>
      <c r="E156" s="131"/>
      <c r="F156" s="137">
        <f>_xlfn.IFNA(INDEX(TUSSENBEREKENINGEN!B:B, MATCH('Footprint incl maatregelen'!D156, TUSSENBEREKENINGEN!A:A, 0)),0)</f>
        <v>0</v>
      </c>
      <c r="G156" s="33">
        <f>_xlfn.IFNA(INDEX(TUSSENBEREKENINGEN!B:B, MATCH('Footprint incl maatregelen'!E156, TUSSENBEREKENINGEN!A:A, 0)),0)</f>
        <v>0</v>
      </c>
      <c r="H156" s="134">
        <f>_xlfn.IFNA(INDEX(TUSSENBEREKENINGEN!C:C, MATCH('Footprint incl maatregelen'!D156, TUSSENBEREKENINGEN!A:A, 0)),0)</f>
        <v>0</v>
      </c>
      <c r="I156" s="33">
        <f>_xlfn.IFNA(INDEX(TUSSENBEREKENINGEN!C:C, MATCH('Footprint incl maatregelen'!E156, TUSSENBEREKENINGEN!A:A, 0)),0)</f>
        <v>0</v>
      </c>
      <c r="J156" s="134">
        <f>_xlfn.IFNA(INDEX(TUSSENBEREKENINGEN!D:D, MATCH('Footprint incl maatregelen'!D156, TUSSENBEREKENINGEN!A:A, 0)),0)</f>
        <v>0</v>
      </c>
      <c r="K156" s="33">
        <f>_xlfn.IFNA(INDEX(TUSSENBEREKENINGEN!D:D, MATCH('Footprint incl maatregelen'!E156, TUSSENBEREKENINGEN!A:A, 0)),0)</f>
        <v>0</v>
      </c>
      <c r="L156" s="134">
        <f>_xlfn.IFNA(INDEX(TUSSENBEREKENINGEN!E:E, MATCH('Footprint incl maatregelen'!D156, TUSSENBEREKENINGEN!A:A, 0)),0)</f>
        <v>0</v>
      </c>
      <c r="M156" s="33">
        <f>_xlfn.IFNA(INDEX(TUSSENBEREKENINGEN!E:E, MATCH('Footprint incl maatregelen'!E156, TUSSENBEREKENINGEN!A:A, 0)),0)</f>
        <v>0</v>
      </c>
      <c r="N156" s="134">
        <f>_xlfn.IFNA(INDEX(TUSSENBEREKENINGEN!F:F, MATCH('Footprint incl maatregelen'!D156, TUSSENBEREKENINGEN!A:A, 0)),0)</f>
        <v>0</v>
      </c>
      <c r="O156" s="33">
        <f>_xlfn.IFNA(INDEX(TUSSENBEREKENINGEN!F:F, MATCH('Footprint incl maatregelen'!E156, TUSSENBEREKENINGEN!A:A, 0)),0)</f>
        <v>0</v>
      </c>
      <c r="P156" s="134">
        <f>_xlfn.IFNA(INDEX(TUSSENBEREKENINGEN!G:G, MATCH('Footprint incl maatregelen'!D156, TUSSENBEREKENINGEN!A:A, 0)),0)</f>
        <v>0</v>
      </c>
      <c r="Q156" s="33">
        <f>_xlfn.IFNA(INDEX(TUSSENBEREKENINGEN!G:G, MATCH('Footprint incl maatregelen'!E156, TUSSENBEREKENINGEN!A:A, 0)),0)</f>
        <v>0</v>
      </c>
      <c r="R156" s="134">
        <f>_xlfn.IFNA(INDEX(TUSSENBEREKENINGEN!H:H, MATCH('Footprint incl maatregelen'!D156, TUSSENBEREKENINGEN!A:A, 0)),0)</f>
        <v>0</v>
      </c>
      <c r="S156" s="33">
        <f>_xlfn.IFNA(INDEX(TUSSENBEREKENINGEN!H:H, MATCH('Footprint incl maatregelen'!E156, TUSSENBEREKENINGEN!A:A, 0)),0)</f>
        <v>0</v>
      </c>
      <c r="T156" s="120" cm="1">
        <f t="array" ref="T156">_xlfn.IFNA(INDEX('CO2 referentie footprint'!E:E, MATCH(1, (('CO2 referentie footprint'!A:A='Footprint incl maatregelen'!A156)*('CO2 referentie footprint'!C:C='Footprint incl maatregelen'!B156)*('CO2 referentie footprint'!D:D='Footprint incl maatregelen'!C156)), 0)),0)</f>
        <v>0</v>
      </c>
      <c r="U156" s="119">
        <f>_xlfn.IFNA(IF(G156 = "", T156 + (T156 * F156), T156 + (T156 * (F156 + G156)))*(1-'Materieel en Transport'!$I$40),0)</f>
        <v>0</v>
      </c>
      <c r="V156" s="119">
        <f>_xlfn.IFNA(IF(I156="", T156+(T156*H156), T156+(T156*(H156+I156)))*(1-'Materieel en Transport'!$J$40),0)</f>
        <v>0</v>
      </c>
      <c r="W156" s="119">
        <f>_xlfn.IFNA(IF(K156="",T156+(T156*J156),T156+(T156*(J156+K156)))*(1-'Materieel en Transport'!$K$40),0)</f>
        <v>0</v>
      </c>
      <c r="X156" s="119">
        <f>_xlfn.IFNA(IF(M156="",T156+(T156*L156),T156+(T156*(L156+M156)))*(1-'Materieel en Transport'!$L$40),0)</f>
        <v>0</v>
      </c>
      <c r="Y156" s="119">
        <f>_xlfn.IFNA(IF(O156="",T156+(T156*N156),T156+(T156*(N156+O156)))*(1-'Materieel en Transport'!$M$40),0)</f>
        <v>0</v>
      </c>
      <c r="Z156" s="119">
        <f>_xlfn.IFNA(IF(Q156="",T156+(T156*P156),T156+(T156*(P156+Q156)))*(1-'Materieel en Transport'!$N$40),0)</f>
        <v>0</v>
      </c>
      <c r="AA156" s="119">
        <f>_xlfn.IFNA(IF(S156="",T156+(T156*R156),T156+(T156*(R156+S156)))*(1-'Materieel en Transport'!$O$40),0)</f>
        <v>0</v>
      </c>
    </row>
    <row r="157" spans="1:27" x14ac:dyDescent="0.35">
      <c r="A157" s="125" t="s">
        <v>141</v>
      </c>
      <c r="B157" s="128" t="s">
        <v>143</v>
      </c>
      <c r="C157" s="128" t="s">
        <v>60</v>
      </c>
      <c r="D157" s="128" t="s">
        <v>38</v>
      </c>
      <c r="E157" s="131"/>
      <c r="F157" s="137">
        <f>_xlfn.IFNA(INDEX(TUSSENBEREKENINGEN!B:B, MATCH('Footprint incl maatregelen'!D157, TUSSENBEREKENINGEN!A:A, 0)),0)</f>
        <v>0</v>
      </c>
      <c r="G157" s="33">
        <f>_xlfn.IFNA(INDEX(TUSSENBEREKENINGEN!B:B, MATCH('Footprint incl maatregelen'!E157, TUSSENBEREKENINGEN!A:A, 0)),0)</f>
        <v>0</v>
      </c>
      <c r="H157" s="134">
        <f>_xlfn.IFNA(INDEX(TUSSENBEREKENINGEN!C:C, MATCH('Footprint incl maatregelen'!D157, TUSSENBEREKENINGEN!A:A, 0)),0)</f>
        <v>0</v>
      </c>
      <c r="I157" s="33">
        <f>_xlfn.IFNA(INDEX(TUSSENBEREKENINGEN!C:C, MATCH('Footprint incl maatregelen'!E157, TUSSENBEREKENINGEN!A:A, 0)),0)</f>
        <v>0</v>
      </c>
      <c r="J157" s="134">
        <f>_xlfn.IFNA(INDEX(TUSSENBEREKENINGEN!D:D, MATCH('Footprint incl maatregelen'!D157, TUSSENBEREKENINGEN!A:A, 0)),0)</f>
        <v>0</v>
      </c>
      <c r="K157" s="33">
        <f>_xlfn.IFNA(INDEX(TUSSENBEREKENINGEN!D:D, MATCH('Footprint incl maatregelen'!E157, TUSSENBEREKENINGEN!A:A, 0)),0)</f>
        <v>0</v>
      </c>
      <c r="L157" s="134">
        <f>_xlfn.IFNA(INDEX(TUSSENBEREKENINGEN!E:E, MATCH('Footprint incl maatregelen'!D157, TUSSENBEREKENINGEN!A:A, 0)),0)</f>
        <v>0</v>
      </c>
      <c r="M157" s="33">
        <f>_xlfn.IFNA(INDEX(TUSSENBEREKENINGEN!E:E, MATCH('Footprint incl maatregelen'!E157, TUSSENBEREKENINGEN!A:A, 0)),0)</f>
        <v>0</v>
      </c>
      <c r="N157" s="134">
        <f>_xlfn.IFNA(INDEX(TUSSENBEREKENINGEN!F:F, MATCH('Footprint incl maatregelen'!D157, TUSSENBEREKENINGEN!A:A, 0)),0)</f>
        <v>0</v>
      </c>
      <c r="O157" s="33">
        <f>_xlfn.IFNA(INDEX(TUSSENBEREKENINGEN!F:F, MATCH('Footprint incl maatregelen'!E157, TUSSENBEREKENINGEN!A:A, 0)),0)</f>
        <v>0</v>
      </c>
      <c r="P157" s="134">
        <f>_xlfn.IFNA(INDEX(TUSSENBEREKENINGEN!G:G, MATCH('Footprint incl maatregelen'!D157, TUSSENBEREKENINGEN!A:A, 0)),0)</f>
        <v>0</v>
      </c>
      <c r="Q157" s="33">
        <f>_xlfn.IFNA(INDEX(TUSSENBEREKENINGEN!G:G, MATCH('Footprint incl maatregelen'!E157, TUSSENBEREKENINGEN!A:A, 0)),0)</f>
        <v>0</v>
      </c>
      <c r="R157" s="134">
        <f>_xlfn.IFNA(INDEX(TUSSENBEREKENINGEN!H:H, MATCH('Footprint incl maatregelen'!D157, TUSSENBEREKENINGEN!A:A, 0)),0)</f>
        <v>0</v>
      </c>
      <c r="S157" s="33">
        <f>_xlfn.IFNA(INDEX(TUSSENBEREKENINGEN!H:H, MATCH('Footprint incl maatregelen'!E157, TUSSENBEREKENINGEN!A:A, 0)),0)</f>
        <v>0</v>
      </c>
      <c r="T157" s="120" cm="1">
        <f t="array" ref="T157">_xlfn.IFNA(INDEX('CO2 referentie footprint'!E:E, MATCH(1, (('CO2 referentie footprint'!A:A='Footprint incl maatregelen'!A157)*('CO2 referentie footprint'!C:C='Footprint incl maatregelen'!B157)*('CO2 referentie footprint'!D:D='Footprint incl maatregelen'!C157)), 0)),0)</f>
        <v>0</v>
      </c>
      <c r="U157" s="119">
        <f>_xlfn.IFNA(IF(G157 = "", T157 + (T157 * F157), T157 + (T157 * (F157 + G157)))*(1-'Materieel en Transport'!$I$40),0)</f>
        <v>0</v>
      </c>
      <c r="V157" s="119">
        <f>_xlfn.IFNA(IF(I157="", T157+(T157*H157), T157+(T157*(H157+I157)))*(1-'Materieel en Transport'!$J$40),0)</f>
        <v>0</v>
      </c>
      <c r="W157" s="119">
        <f>_xlfn.IFNA(IF(K157="",T157+(T157*J157),T157+(T157*(J157+K157)))*(1-'Materieel en Transport'!$K$40),0)</f>
        <v>0</v>
      </c>
      <c r="X157" s="119">
        <f>_xlfn.IFNA(IF(M157="",T157+(T157*L157),T157+(T157*(L157+M157)))*(1-'Materieel en Transport'!$L$40),0)</f>
        <v>0</v>
      </c>
      <c r="Y157" s="119">
        <f>_xlfn.IFNA(IF(O157="",T157+(T157*N157),T157+(T157*(N157+O157)))*(1-'Materieel en Transport'!$M$40),0)</f>
        <v>0</v>
      </c>
      <c r="Z157" s="119">
        <f>_xlfn.IFNA(IF(Q157="",T157+(T157*P157),T157+(T157*(P157+Q157)))*(1-'Materieel en Transport'!$N$40),0)</f>
        <v>0</v>
      </c>
      <c r="AA157" s="119">
        <f>_xlfn.IFNA(IF(S157="",T157+(T157*R157),T157+(T157*(R157+S157)))*(1-'Materieel en Transport'!$O$40),0)</f>
        <v>0</v>
      </c>
    </row>
    <row r="158" spans="1:27" x14ac:dyDescent="0.35">
      <c r="A158" s="125" t="s">
        <v>141</v>
      </c>
      <c r="B158" s="128" t="s">
        <v>143</v>
      </c>
      <c r="C158" s="128" t="s">
        <v>61</v>
      </c>
      <c r="D158" s="128" t="s">
        <v>38</v>
      </c>
      <c r="E158" s="131"/>
      <c r="F158" s="137">
        <f>_xlfn.IFNA(INDEX(TUSSENBEREKENINGEN!B:B, MATCH('Footprint incl maatregelen'!D158, TUSSENBEREKENINGEN!A:A, 0)),0)</f>
        <v>0</v>
      </c>
      <c r="G158" s="33">
        <f>_xlfn.IFNA(INDEX(TUSSENBEREKENINGEN!B:B, MATCH('Footprint incl maatregelen'!E158, TUSSENBEREKENINGEN!A:A, 0)),0)</f>
        <v>0</v>
      </c>
      <c r="H158" s="134">
        <f>_xlfn.IFNA(INDEX(TUSSENBEREKENINGEN!C:C, MATCH('Footprint incl maatregelen'!D158, TUSSENBEREKENINGEN!A:A, 0)),0)</f>
        <v>0</v>
      </c>
      <c r="I158" s="33">
        <f>_xlfn.IFNA(INDEX(TUSSENBEREKENINGEN!C:C, MATCH('Footprint incl maatregelen'!E158, TUSSENBEREKENINGEN!A:A, 0)),0)</f>
        <v>0</v>
      </c>
      <c r="J158" s="134">
        <f>_xlfn.IFNA(INDEX(TUSSENBEREKENINGEN!D:D, MATCH('Footprint incl maatregelen'!D158, TUSSENBEREKENINGEN!A:A, 0)),0)</f>
        <v>0</v>
      </c>
      <c r="K158" s="33">
        <f>_xlfn.IFNA(INDEX(TUSSENBEREKENINGEN!D:D, MATCH('Footprint incl maatregelen'!E158, TUSSENBEREKENINGEN!A:A, 0)),0)</f>
        <v>0</v>
      </c>
      <c r="L158" s="134">
        <f>_xlfn.IFNA(INDEX(TUSSENBEREKENINGEN!E:E, MATCH('Footprint incl maatregelen'!D158, TUSSENBEREKENINGEN!A:A, 0)),0)</f>
        <v>0</v>
      </c>
      <c r="M158" s="33">
        <f>_xlfn.IFNA(INDEX(TUSSENBEREKENINGEN!E:E, MATCH('Footprint incl maatregelen'!E158, TUSSENBEREKENINGEN!A:A, 0)),0)</f>
        <v>0</v>
      </c>
      <c r="N158" s="134">
        <f>_xlfn.IFNA(INDEX(TUSSENBEREKENINGEN!F:F, MATCH('Footprint incl maatregelen'!D158, TUSSENBEREKENINGEN!A:A, 0)),0)</f>
        <v>0</v>
      </c>
      <c r="O158" s="33">
        <f>_xlfn.IFNA(INDEX(TUSSENBEREKENINGEN!F:F, MATCH('Footprint incl maatregelen'!E158, TUSSENBEREKENINGEN!A:A, 0)),0)</f>
        <v>0</v>
      </c>
      <c r="P158" s="134">
        <f>_xlfn.IFNA(INDEX(TUSSENBEREKENINGEN!G:G, MATCH('Footprint incl maatregelen'!D158, TUSSENBEREKENINGEN!A:A, 0)),0)</f>
        <v>0</v>
      </c>
      <c r="Q158" s="33">
        <f>_xlfn.IFNA(INDEX(TUSSENBEREKENINGEN!G:G, MATCH('Footprint incl maatregelen'!E158, TUSSENBEREKENINGEN!A:A, 0)),0)</f>
        <v>0</v>
      </c>
      <c r="R158" s="134">
        <f>_xlfn.IFNA(INDEX(TUSSENBEREKENINGEN!H:H, MATCH('Footprint incl maatregelen'!D158, TUSSENBEREKENINGEN!A:A, 0)),0)</f>
        <v>0</v>
      </c>
      <c r="S158" s="33">
        <f>_xlfn.IFNA(INDEX(TUSSENBEREKENINGEN!H:H, MATCH('Footprint incl maatregelen'!E158, TUSSENBEREKENINGEN!A:A, 0)),0)</f>
        <v>0</v>
      </c>
      <c r="T158" s="120" cm="1">
        <f t="array" ref="T158">_xlfn.IFNA(INDEX('CO2 referentie footprint'!E:E, MATCH(1, (('CO2 referentie footprint'!A:A='Footprint incl maatregelen'!A158)*('CO2 referentie footprint'!C:C='Footprint incl maatregelen'!B158)*('CO2 referentie footprint'!D:D='Footprint incl maatregelen'!C158)), 0)),0)</f>
        <v>0</v>
      </c>
      <c r="U158" s="119">
        <f>_xlfn.IFNA(IF(G158 = "", T158 + (T158 * F158), T158 + (T158 * (F158 + G158)))*(1-'Materieel en Transport'!$I$40),0)</f>
        <v>0</v>
      </c>
      <c r="V158" s="119">
        <f>_xlfn.IFNA(IF(I158="", T158+(T158*H158), T158+(T158*(H158+I158)))*(1-'Materieel en Transport'!$J$40),0)</f>
        <v>0</v>
      </c>
      <c r="W158" s="119">
        <f>_xlfn.IFNA(IF(K158="",T158+(T158*J158),T158+(T158*(J158+K158)))*(1-'Materieel en Transport'!$K$40),0)</f>
        <v>0</v>
      </c>
      <c r="X158" s="119">
        <f>_xlfn.IFNA(IF(M158="",T158+(T158*L158),T158+(T158*(L158+M158)))*(1-'Materieel en Transport'!$L$40),0)</f>
        <v>0</v>
      </c>
      <c r="Y158" s="119">
        <f>_xlfn.IFNA(IF(O158="",T158+(T158*N158),T158+(T158*(N158+O158)))*(1-'Materieel en Transport'!$M$40),0)</f>
        <v>0</v>
      </c>
      <c r="Z158" s="119">
        <f>_xlfn.IFNA(IF(Q158="",T158+(T158*P158),T158+(T158*(P158+Q158)))*(1-'Materieel en Transport'!$N$40),0)</f>
        <v>0</v>
      </c>
      <c r="AA158" s="119">
        <f>_xlfn.IFNA(IF(S158="",T158+(T158*R158),T158+(T158*(R158+S158)))*(1-'Materieel en Transport'!$O$40),0)</f>
        <v>0</v>
      </c>
    </row>
    <row r="159" spans="1:27" x14ac:dyDescent="0.35">
      <c r="A159" s="125" t="s">
        <v>141</v>
      </c>
      <c r="B159" s="128" t="s">
        <v>144</v>
      </c>
      <c r="C159" s="128" t="s">
        <v>69</v>
      </c>
      <c r="D159" s="128" t="s">
        <v>31</v>
      </c>
      <c r="E159" s="131" t="s">
        <v>32</v>
      </c>
      <c r="F159" s="137">
        <f>_xlfn.IFNA(INDEX(TUSSENBEREKENINGEN!B:B, MATCH('Footprint incl maatregelen'!D159, TUSSENBEREKENINGEN!A:A, 0)),0)</f>
        <v>0</v>
      </c>
      <c r="G159" s="33">
        <f>_xlfn.IFNA(INDEX(TUSSENBEREKENINGEN!B:B, MATCH('Footprint incl maatregelen'!E159, TUSSENBEREKENINGEN!A:A, 0)),0)</f>
        <v>0</v>
      </c>
      <c r="H159" s="134">
        <f>_xlfn.IFNA(INDEX(TUSSENBEREKENINGEN!C:C, MATCH('Footprint incl maatregelen'!D159, TUSSENBEREKENINGEN!A:A, 0)),0)</f>
        <v>0</v>
      </c>
      <c r="I159" s="33">
        <f>_xlfn.IFNA(INDEX(TUSSENBEREKENINGEN!C:C, MATCH('Footprint incl maatregelen'!E159, TUSSENBEREKENINGEN!A:A, 0)),0)</f>
        <v>0</v>
      </c>
      <c r="J159" s="134">
        <f>_xlfn.IFNA(INDEX(TUSSENBEREKENINGEN!D:D, MATCH('Footprint incl maatregelen'!D159, TUSSENBEREKENINGEN!A:A, 0)),0)</f>
        <v>0</v>
      </c>
      <c r="K159" s="33">
        <f>_xlfn.IFNA(INDEX(TUSSENBEREKENINGEN!D:D, MATCH('Footprint incl maatregelen'!E159, TUSSENBEREKENINGEN!A:A, 0)),0)</f>
        <v>0</v>
      </c>
      <c r="L159" s="134">
        <f>_xlfn.IFNA(INDEX(TUSSENBEREKENINGEN!E:E, MATCH('Footprint incl maatregelen'!D159, TUSSENBEREKENINGEN!A:A, 0)),0)</f>
        <v>0</v>
      </c>
      <c r="M159" s="33">
        <f>_xlfn.IFNA(INDEX(TUSSENBEREKENINGEN!E:E, MATCH('Footprint incl maatregelen'!E159, TUSSENBEREKENINGEN!A:A, 0)),0)</f>
        <v>0</v>
      </c>
      <c r="N159" s="134">
        <f>_xlfn.IFNA(INDEX(TUSSENBEREKENINGEN!F:F, MATCH('Footprint incl maatregelen'!D159, TUSSENBEREKENINGEN!A:A, 0)),0)</f>
        <v>0</v>
      </c>
      <c r="O159" s="33">
        <f>_xlfn.IFNA(INDEX(TUSSENBEREKENINGEN!F:F, MATCH('Footprint incl maatregelen'!E159, TUSSENBEREKENINGEN!A:A, 0)),0)</f>
        <v>0</v>
      </c>
      <c r="P159" s="134">
        <f>_xlfn.IFNA(INDEX(TUSSENBEREKENINGEN!G:G, MATCH('Footprint incl maatregelen'!D159, TUSSENBEREKENINGEN!A:A, 0)),0)</f>
        <v>0</v>
      </c>
      <c r="Q159" s="33">
        <f>_xlfn.IFNA(INDEX(TUSSENBEREKENINGEN!G:G, MATCH('Footprint incl maatregelen'!E159, TUSSENBEREKENINGEN!A:A, 0)),0)</f>
        <v>0</v>
      </c>
      <c r="R159" s="134">
        <f>_xlfn.IFNA(INDEX(TUSSENBEREKENINGEN!H:H, MATCH('Footprint incl maatregelen'!D159, TUSSENBEREKENINGEN!A:A, 0)),0)</f>
        <v>0</v>
      </c>
      <c r="S159" s="33">
        <f>_xlfn.IFNA(INDEX(TUSSENBEREKENINGEN!H:H, MATCH('Footprint incl maatregelen'!E159, TUSSENBEREKENINGEN!A:A, 0)),0)</f>
        <v>0</v>
      </c>
      <c r="T159" s="120" cm="1">
        <f t="array" ref="T159">_xlfn.IFNA(INDEX('CO2 referentie footprint'!E:E, MATCH(1, (('CO2 referentie footprint'!A:A='Footprint incl maatregelen'!A159)*('CO2 referentie footprint'!C:C='Footprint incl maatregelen'!B159)*('CO2 referentie footprint'!D:D='Footprint incl maatregelen'!C159)), 0)),0)</f>
        <v>0</v>
      </c>
      <c r="U159" s="119">
        <f>_xlfn.IFNA(IF(G159 = "", T159 + (T159 * F159), T159 + (T159 * (F159 + G159)))*(1-'Materieel en Transport'!$I$40),0)</f>
        <v>0</v>
      </c>
      <c r="V159" s="119">
        <f>_xlfn.IFNA(IF(I159="", T159+(T159*H159), T159+(T159*(H159+I159)))*(1-'Materieel en Transport'!$J$40),0)</f>
        <v>0</v>
      </c>
      <c r="W159" s="119">
        <f>_xlfn.IFNA(IF(K159="",T159+(T159*J159),T159+(T159*(J159+K159)))*(1-'Materieel en Transport'!$K$40),0)</f>
        <v>0</v>
      </c>
      <c r="X159" s="119">
        <f>_xlfn.IFNA(IF(M159="",T159+(T159*L159),T159+(T159*(L159+M159)))*(1-'Materieel en Transport'!$L$40),0)</f>
        <v>0</v>
      </c>
      <c r="Y159" s="119">
        <f>_xlfn.IFNA(IF(O159="",T159+(T159*N159),T159+(T159*(N159+O159)))*(1-'Materieel en Transport'!$M$40),0)</f>
        <v>0</v>
      </c>
      <c r="Z159" s="119">
        <f>_xlfn.IFNA(IF(Q159="",T159+(T159*P159),T159+(T159*(P159+Q159)))*(1-'Materieel en Transport'!$N$40),0)</f>
        <v>0</v>
      </c>
      <c r="AA159" s="119">
        <f>_xlfn.IFNA(IF(S159="",T159+(T159*R159),T159+(T159*(R159+S159)))*(1-'Materieel en Transport'!$O$40),0)</f>
        <v>0</v>
      </c>
    </row>
    <row r="160" spans="1:27" x14ac:dyDescent="0.35">
      <c r="A160" s="125" t="s">
        <v>141</v>
      </c>
      <c r="B160" s="128" t="s">
        <v>144</v>
      </c>
      <c r="C160" s="128" t="s">
        <v>58</v>
      </c>
      <c r="D160" s="128" t="s">
        <v>59</v>
      </c>
      <c r="E160" s="131"/>
      <c r="F160" s="137">
        <f>_xlfn.IFNA(INDEX(TUSSENBEREKENINGEN!B:B, MATCH('Footprint incl maatregelen'!D160, TUSSENBEREKENINGEN!A:A, 0)),0)</f>
        <v>0</v>
      </c>
      <c r="G160" s="33">
        <f>_xlfn.IFNA(INDEX(TUSSENBEREKENINGEN!B:B, MATCH('Footprint incl maatregelen'!E160, TUSSENBEREKENINGEN!A:A, 0)),0)</f>
        <v>0</v>
      </c>
      <c r="H160" s="134">
        <f>_xlfn.IFNA(INDEX(TUSSENBEREKENINGEN!C:C, MATCH('Footprint incl maatregelen'!D160, TUSSENBEREKENINGEN!A:A, 0)),0)</f>
        <v>0</v>
      </c>
      <c r="I160" s="33">
        <f>_xlfn.IFNA(INDEX(TUSSENBEREKENINGEN!C:C, MATCH('Footprint incl maatregelen'!E160, TUSSENBEREKENINGEN!A:A, 0)),0)</f>
        <v>0</v>
      </c>
      <c r="J160" s="134">
        <f>_xlfn.IFNA(INDEX(TUSSENBEREKENINGEN!D:D, MATCH('Footprint incl maatregelen'!D160, TUSSENBEREKENINGEN!A:A, 0)),0)</f>
        <v>0</v>
      </c>
      <c r="K160" s="33">
        <f>_xlfn.IFNA(INDEX(TUSSENBEREKENINGEN!D:D, MATCH('Footprint incl maatregelen'!E160, TUSSENBEREKENINGEN!A:A, 0)),0)</f>
        <v>0</v>
      </c>
      <c r="L160" s="134">
        <f>_xlfn.IFNA(INDEX(TUSSENBEREKENINGEN!E:E, MATCH('Footprint incl maatregelen'!D160, TUSSENBEREKENINGEN!A:A, 0)),0)</f>
        <v>0</v>
      </c>
      <c r="M160" s="33">
        <f>_xlfn.IFNA(INDEX(TUSSENBEREKENINGEN!E:E, MATCH('Footprint incl maatregelen'!E160, TUSSENBEREKENINGEN!A:A, 0)),0)</f>
        <v>0</v>
      </c>
      <c r="N160" s="134">
        <f>_xlfn.IFNA(INDEX(TUSSENBEREKENINGEN!F:F, MATCH('Footprint incl maatregelen'!D160, TUSSENBEREKENINGEN!A:A, 0)),0)</f>
        <v>0</v>
      </c>
      <c r="O160" s="33">
        <f>_xlfn.IFNA(INDEX(TUSSENBEREKENINGEN!F:F, MATCH('Footprint incl maatregelen'!E160, TUSSENBEREKENINGEN!A:A, 0)),0)</f>
        <v>0</v>
      </c>
      <c r="P160" s="134">
        <f>_xlfn.IFNA(INDEX(TUSSENBEREKENINGEN!G:G, MATCH('Footprint incl maatregelen'!D160, TUSSENBEREKENINGEN!A:A, 0)),0)</f>
        <v>0</v>
      </c>
      <c r="Q160" s="33">
        <f>_xlfn.IFNA(INDEX(TUSSENBEREKENINGEN!G:G, MATCH('Footprint incl maatregelen'!E160, TUSSENBEREKENINGEN!A:A, 0)),0)</f>
        <v>0</v>
      </c>
      <c r="R160" s="134">
        <f>_xlfn.IFNA(INDEX(TUSSENBEREKENINGEN!H:H, MATCH('Footprint incl maatregelen'!D160, TUSSENBEREKENINGEN!A:A, 0)),0)</f>
        <v>0</v>
      </c>
      <c r="S160" s="33">
        <f>_xlfn.IFNA(INDEX(TUSSENBEREKENINGEN!H:H, MATCH('Footprint incl maatregelen'!E160, TUSSENBEREKENINGEN!A:A, 0)),0)</f>
        <v>0</v>
      </c>
      <c r="T160" s="120" cm="1">
        <f t="array" ref="T160">_xlfn.IFNA(INDEX('CO2 referentie footprint'!E:E, MATCH(1, (('CO2 referentie footprint'!A:A='Footprint incl maatregelen'!A160)*('CO2 referentie footprint'!C:C='Footprint incl maatregelen'!B160)*('CO2 referentie footprint'!D:D='Footprint incl maatregelen'!C160)), 0)),0)</f>
        <v>0</v>
      </c>
      <c r="U160" s="119">
        <f>_xlfn.IFNA(IF(G160 = "", T160 + (T160 * F160), T160 + (T160 * (F160 + G160)))*(1-'Materieel en Transport'!$I$40),0)</f>
        <v>0</v>
      </c>
      <c r="V160" s="119">
        <f>_xlfn.IFNA(IF(I160="", T160+(T160*H160), T160+(T160*(H160+I160)))*(1-'Materieel en Transport'!$J$40),0)</f>
        <v>0</v>
      </c>
      <c r="W160" s="119">
        <f>_xlfn.IFNA(IF(K160="",T160+(T160*J160),T160+(T160*(J160+K160)))*(1-'Materieel en Transport'!$K$40),0)</f>
        <v>0</v>
      </c>
      <c r="X160" s="119">
        <f>_xlfn.IFNA(IF(M160="",T160+(T160*L160),T160+(T160*(L160+M160)))*(1-'Materieel en Transport'!$L$40),0)</f>
        <v>0</v>
      </c>
      <c r="Y160" s="119">
        <f>_xlfn.IFNA(IF(O160="",T160+(T160*N160),T160+(T160*(N160+O160)))*(1-'Materieel en Transport'!$M$40),0)</f>
        <v>0</v>
      </c>
      <c r="Z160" s="119">
        <f>_xlfn.IFNA(IF(Q160="",T160+(T160*P160),T160+(T160*(P160+Q160)))*(1-'Materieel en Transport'!$N$40),0)</f>
        <v>0</v>
      </c>
      <c r="AA160" s="119">
        <f>_xlfn.IFNA(IF(S160="",T160+(T160*R160),T160+(T160*(R160+S160)))*(1-'Materieel en Transport'!$O$40),0)</f>
        <v>0</v>
      </c>
    </row>
    <row r="161" spans="1:27" x14ac:dyDescent="0.35">
      <c r="A161" s="125" t="s">
        <v>141</v>
      </c>
      <c r="B161" s="128" t="s">
        <v>145</v>
      </c>
      <c r="C161" s="128" t="s">
        <v>73</v>
      </c>
      <c r="D161" s="128" t="s">
        <v>25</v>
      </c>
      <c r="E161" s="131" t="s">
        <v>26</v>
      </c>
      <c r="F161" s="137">
        <f>_xlfn.IFNA(INDEX(TUSSENBEREKENINGEN!B:B, MATCH('Footprint incl maatregelen'!D161, TUSSENBEREKENINGEN!A:A, 0)),0)</f>
        <v>0</v>
      </c>
      <c r="G161" s="33">
        <f>_xlfn.IFNA(INDEX(TUSSENBEREKENINGEN!B:B, MATCH('Footprint incl maatregelen'!E161, TUSSENBEREKENINGEN!A:A, 0)),0)</f>
        <v>0</v>
      </c>
      <c r="H161" s="134">
        <f>_xlfn.IFNA(INDEX(TUSSENBEREKENINGEN!C:C, MATCH('Footprint incl maatregelen'!D161, TUSSENBEREKENINGEN!A:A, 0)),0)</f>
        <v>0</v>
      </c>
      <c r="I161" s="33">
        <f>_xlfn.IFNA(INDEX(TUSSENBEREKENINGEN!C:C, MATCH('Footprint incl maatregelen'!E161, TUSSENBEREKENINGEN!A:A, 0)),0)</f>
        <v>0</v>
      </c>
      <c r="J161" s="134">
        <f>_xlfn.IFNA(INDEX(TUSSENBEREKENINGEN!D:D, MATCH('Footprint incl maatregelen'!D161, TUSSENBEREKENINGEN!A:A, 0)),0)</f>
        <v>0</v>
      </c>
      <c r="K161" s="33">
        <f>_xlfn.IFNA(INDEX(TUSSENBEREKENINGEN!D:D, MATCH('Footprint incl maatregelen'!E161, TUSSENBEREKENINGEN!A:A, 0)),0)</f>
        <v>0</v>
      </c>
      <c r="L161" s="134">
        <f>_xlfn.IFNA(INDEX(TUSSENBEREKENINGEN!E:E, MATCH('Footprint incl maatregelen'!D161, TUSSENBEREKENINGEN!A:A, 0)),0)</f>
        <v>0</v>
      </c>
      <c r="M161" s="33">
        <f>_xlfn.IFNA(INDEX(TUSSENBEREKENINGEN!E:E, MATCH('Footprint incl maatregelen'!E161, TUSSENBEREKENINGEN!A:A, 0)),0)</f>
        <v>0</v>
      </c>
      <c r="N161" s="134">
        <f>_xlfn.IFNA(INDEX(TUSSENBEREKENINGEN!F:F, MATCH('Footprint incl maatregelen'!D161, TUSSENBEREKENINGEN!A:A, 0)),0)</f>
        <v>0</v>
      </c>
      <c r="O161" s="33">
        <f>_xlfn.IFNA(INDEX(TUSSENBEREKENINGEN!F:F, MATCH('Footprint incl maatregelen'!E161, TUSSENBEREKENINGEN!A:A, 0)),0)</f>
        <v>0</v>
      </c>
      <c r="P161" s="134">
        <f>_xlfn.IFNA(INDEX(TUSSENBEREKENINGEN!G:G, MATCH('Footprint incl maatregelen'!D161, TUSSENBEREKENINGEN!A:A, 0)),0)</f>
        <v>0</v>
      </c>
      <c r="Q161" s="33">
        <f>_xlfn.IFNA(INDEX(TUSSENBEREKENINGEN!G:G, MATCH('Footprint incl maatregelen'!E161, TUSSENBEREKENINGEN!A:A, 0)),0)</f>
        <v>0</v>
      </c>
      <c r="R161" s="134">
        <f>_xlfn.IFNA(INDEX(TUSSENBEREKENINGEN!H:H, MATCH('Footprint incl maatregelen'!D161, TUSSENBEREKENINGEN!A:A, 0)),0)</f>
        <v>0</v>
      </c>
      <c r="S161" s="33">
        <f>_xlfn.IFNA(INDEX(TUSSENBEREKENINGEN!H:H, MATCH('Footprint incl maatregelen'!E161, TUSSENBEREKENINGEN!A:A, 0)),0)</f>
        <v>0</v>
      </c>
      <c r="T161" s="120" cm="1">
        <f t="array" ref="T161">_xlfn.IFNA(INDEX('CO2 referentie footprint'!E:E, MATCH(1, (('CO2 referentie footprint'!A:A='Footprint incl maatregelen'!A161)*('CO2 referentie footprint'!C:C='Footprint incl maatregelen'!B161)*('CO2 referentie footprint'!D:D='Footprint incl maatregelen'!C161)), 0)),0)</f>
        <v>0</v>
      </c>
      <c r="U161" s="119">
        <f>_xlfn.IFNA(IF(G161 = "", T161 + (T161 * F161), T161 + (T161 * (F161 + G161)))*(1-'Materieel en Transport'!$I$40),0)</f>
        <v>0</v>
      </c>
      <c r="V161" s="119">
        <f>_xlfn.IFNA(IF(I161="", T161+(T161*H161), T161+(T161*(H161+I161)))*(1-'Materieel en Transport'!$J$40),0)</f>
        <v>0</v>
      </c>
      <c r="W161" s="119">
        <f>_xlfn.IFNA(IF(K161="",T161+(T161*J161),T161+(T161*(J161+K161)))*(1-'Materieel en Transport'!$K$40),0)</f>
        <v>0</v>
      </c>
      <c r="X161" s="119">
        <f>_xlfn.IFNA(IF(M161="",T161+(T161*L161),T161+(T161*(L161+M161)))*(1-'Materieel en Transport'!$L$40),0)</f>
        <v>0</v>
      </c>
      <c r="Y161" s="119">
        <f>_xlfn.IFNA(IF(O161="",T161+(T161*N161),T161+(T161*(N161+O161)))*(1-'Materieel en Transport'!$M$40),0)</f>
        <v>0</v>
      </c>
      <c r="Z161" s="119">
        <f>_xlfn.IFNA(IF(Q161="",T161+(T161*P161),T161+(T161*(P161+Q161)))*(1-'Materieel en Transport'!$N$40),0)</f>
        <v>0</v>
      </c>
      <c r="AA161" s="119">
        <f>_xlfn.IFNA(IF(S161="",T161+(T161*R161),T161+(T161*(R161+S161)))*(1-'Materieel en Transport'!$O$40),0)</f>
        <v>0</v>
      </c>
    </row>
    <row r="162" spans="1:27" x14ac:dyDescent="0.35">
      <c r="A162" s="125" t="s">
        <v>141</v>
      </c>
      <c r="B162" s="128" t="s">
        <v>145</v>
      </c>
      <c r="C162" s="128" t="s">
        <v>58</v>
      </c>
      <c r="D162" s="128" t="s">
        <v>59</v>
      </c>
      <c r="E162" s="131"/>
      <c r="F162" s="137">
        <f>_xlfn.IFNA(INDEX(TUSSENBEREKENINGEN!B:B, MATCH('Footprint incl maatregelen'!D162, TUSSENBEREKENINGEN!A:A, 0)),0)</f>
        <v>0</v>
      </c>
      <c r="G162" s="33">
        <f>_xlfn.IFNA(INDEX(TUSSENBEREKENINGEN!B:B, MATCH('Footprint incl maatregelen'!E162, TUSSENBEREKENINGEN!A:A, 0)),0)</f>
        <v>0</v>
      </c>
      <c r="H162" s="134">
        <f>_xlfn.IFNA(INDEX(TUSSENBEREKENINGEN!C:C, MATCH('Footprint incl maatregelen'!D162, TUSSENBEREKENINGEN!A:A, 0)),0)</f>
        <v>0</v>
      </c>
      <c r="I162" s="33">
        <f>_xlfn.IFNA(INDEX(TUSSENBEREKENINGEN!C:C, MATCH('Footprint incl maatregelen'!E162, TUSSENBEREKENINGEN!A:A, 0)),0)</f>
        <v>0</v>
      </c>
      <c r="J162" s="134">
        <f>_xlfn.IFNA(INDEX(TUSSENBEREKENINGEN!D:D, MATCH('Footprint incl maatregelen'!D162, TUSSENBEREKENINGEN!A:A, 0)),0)</f>
        <v>0</v>
      </c>
      <c r="K162" s="33">
        <f>_xlfn.IFNA(INDEX(TUSSENBEREKENINGEN!D:D, MATCH('Footprint incl maatregelen'!E162, TUSSENBEREKENINGEN!A:A, 0)),0)</f>
        <v>0</v>
      </c>
      <c r="L162" s="134">
        <f>_xlfn.IFNA(INDEX(TUSSENBEREKENINGEN!E:E, MATCH('Footprint incl maatregelen'!D162, TUSSENBEREKENINGEN!A:A, 0)),0)</f>
        <v>0</v>
      </c>
      <c r="M162" s="33">
        <f>_xlfn.IFNA(INDEX(TUSSENBEREKENINGEN!E:E, MATCH('Footprint incl maatregelen'!E162, TUSSENBEREKENINGEN!A:A, 0)),0)</f>
        <v>0</v>
      </c>
      <c r="N162" s="134">
        <f>_xlfn.IFNA(INDEX(TUSSENBEREKENINGEN!F:F, MATCH('Footprint incl maatregelen'!D162, TUSSENBEREKENINGEN!A:A, 0)),0)</f>
        <v>0</v>
      </c>
      <c r="O162" s="33">
        <f>_xlfn.IFNA(INDEX(TUSSENBEREKENINGEN!F:F, MATCH('Footprint incl maatregelen'!E162, TUSSENBEREKENINGEN!A:A, 0)),0)</f>
        <v>0</v>
      </c>
      <c r="P162" s="134">
        <f>_xlfn.IFNA(INDEX(TUSSENBEREKENINGEN!G:G, MATCH('Footprint incl maatregelen'!D162, TUSSENBEREKENINGEN!A:A, 0)),0)</f>
        <v>0</v>
      </c>
      <c r="Q162" s="33">
        <f>_xlfn.IFNA(INDEX(TUSSENBEREKENINGEN!G:G, MATCH('Footprint incl maatregelen'!E162, TUSSENBEREKENINGEN!A:A, 0)),0)</f>
        <v>0</v>
      </c>
      <c r="R162" s="134">
        <f>_xlfn.IFNA(INDEX(TUSSENBEREKENINGEN!H:H, MATCH('Footprint incl maatregelen'!D162, TUSSENBEREKENINGEN!A:A, 0)),0)</f>
        <v>0</v>
      </c>
      <c r="S162" s="33">
        <f>_xlfn.IFNA(INDEX(TUSSENBEREKENINGEN!H:H, MATCH('Footprint incl maatregelen'!E162, TUSSENBEREKENINGEN!A:A, 0)),0)</f>
        <v>0</v>
      </c>
      <c r="T162" s="120" cm="1">
        <f t="array" ref="T162">_xlfn.IFNA(INDEX('CO2 referentie footprint'!E:E, MATCH(1, (('CO2 referentie footprint'!A:A='Footprint incl maatregelen'!A162)*('CO2 referentie footprint'!C:C='Footprint incl maatregelen'!B162)*('CO2 referentie footprint'!D:D='Footprint incl maatregelen'!C162)), 0)),0)</f>
        <v>0</v>
      </c>
      <c r="U162" s="119">
        <f>_xlfn.IFNA(IF(G162 = "", T162 + (T162 * F162), T162 + (T162 * (F162 + G162)))*(1-'Materieel en Transport'!$I$40),0)</f>
        <v>0</v>
      </c>
      <c r="V162" s="119">
        <f>_xlfn.IFNA(IF(I162="", T162+(T162*H162), T162+(T162*(H162+I162)))*(1-'Materieel en Transport'!$J$40),0)</f>
        <v>0</v>
      </c>
      <c r="W162" s="119">
        <f>_xlfn.IFNA(IF(K162="",T162+(T162*J162),T162+(T162*(J162+K162)))*(1-'Materieel en Transport'!$K$40),0)</f>
        <v>0</v>
      </c>
      <c r="X162" s="119">
        <f>_xlfn.IFNA(IF(M162="",T162+(T162*L162),T162+(T162*(L162+M162)))*(1-'Materieel en Transport'!$L$40),0)</f>
        <v>0</v>
      </c>
      <c r="Y162" s="119">
        <f>_xlfn.IFNA(IF(O162="",T162+(T162*N162),T162+(T162*(N162+O162)))*(1-'Materieel en Transport'!$M$40),0)</f>
        <v>0</v>
      </c>
      <c r="Z162" s="119">
        <f>_xlfn.IFNA(IF(Q162="",T162+(T162*P162),T162+(T162*(P162+Q162)))*(1-'Materieel en Transport'!$N$40),0)</f>
        <v>0</v>
      </c>
      <c r="AA162" s="119">
        <f>_xlfn.IFNA(IF(S162="",T162+(T162*R162),T162+(T162*(R162+S162)))*(1-'Materieel en Transport'!$O$40),0)</f>
        <v>0</v>
      </c>
    </row>
    <row r="163" spans="1:27" x14ac:dyDescent="0.35">
      <c r="A163" s="125" t="s">
        <v>141</v>
      </c>
      <c r="B163" s="128" t="s">
        <v>146</v>
      </c>
      <c r="C163" s="128" t="s">
        <v>67</v>
      </c>
      <c r="D163" s="128" t="s">
        <v>28</v>
      </c>
      <c r="E163" s="131" t="s">
        <v>29</v>
      </c>
      <c r="F163" s="137">
        <f>_xlfn.IFNA(INDEX(TUSSENBEREKENINGEN!B:B, MATCH('Footprint incl maatregelen'!D163, TUSSENBEREKENINGEN!A:A, 0)),0)</f>
        <v>0</v>
      </c>
      <c r="G163" s="33">
        <f>_xlfn.IFNA(INDEX(TUSSENBEREKENINGEN!B:B, MATCH('Footprint incl maatregelen'!E163, TUSSENBEREKENINGEN!A:A, 0)),0)</f>
        <v>0</v>
      </c>
      <c r="H163" s="134">
        <f>_xlfn.IFNA(INDEX(TUSSENBEREKENINGEN!C:C, MATCH('Footprint incl maatregelen'!D163, TUSSENBEREKENINGEN!A:A, 0)),0)</f>
        <v>0</v>
      </c>
      <c r="I163" s="33">
        <f>_xlfn.IFNA(INDEX(TUSSENBEREKENINGEN!C:C, MATCH('Footprint incl maatregelen'!E163, TUSSENBEREKENINGEN!A:A, 0)),0)</f>
        <v>0</v>
      </c>
      <c r="J163" s="134">
        <f>_xlfn.IFNA(INDEX(TUSSENBEREKENINGEN!D:D, MATCH('Footprint incl maatregelen'!D163, TUSSENBEREKENINGEN!A:A, 0)),0)</f>
        <v>0</v>
      </c>
      <c r="K163" s="33">
        <f>_xlfn.IFNA(INDEX(TUSSENBEREKENINGEN!D:D, MATCH('Footprint incl maatregelen'!E163, TUSSENBEREKENINGEN!A:A, 0)),0)</f>
        <v>0</v>
      </c>
      <c r="L163" s="134">
        <f>_xlfn.IFNA(INDEX(TUSSENBEREKENINGEN!E:E, MATCH('Footprint incl maatregelen'!D163, TUSSENBEREKENINGEN!A:A, 0)),0)</f>
        <v>0</v>
      </c>
      <c r="M163" s="33">
        <f>_xlfn.IFNA(INDEX(TUSSENBEREKENINGEN!E:E, MATCH('Footprint incl maatregelen'!E163, TUSSENBEREKENINGEN!A:A, 0)),0)</f>
        <v>0</v>
      </c>
      <c r="N163" s="134">
        <f>_xlfn.IFNA(INDEX(TUSSENBEREKENINGEN!F:F, MATCH('Footprint incl maatregelen'!D163, TUSSENBEREKENINGEN!A:A, 0)),0)</f>
        <v>0</v>
      </c>
      <c r="O163" s="33">
        <f>_xlfn.IFNA(INDEX(TUSSENBEREKENINGEN!F:F, MATCH('Footprint incl maatregelen'!E163, TUSSENBEREKENINGEN!A:A, 0)),0)</f>
        <v>0</v>
      </c>
      <c r="P163" s="134">
        <f>_xlfn.IFNA(INDEX(TUSSENBEREKENINGEN!G:G, MATCH('Footprint incl maatregelen'!D163, TUSSENBEREKENINGEN!A:A, 0)),0)</f>
        <v>0</v>
      </c>
      <c r="Q163" s="33">
        <f>_xlfn.IFNA(INDEX(TUSSENBEREKENINGEN!G:G, MATCH('Footprint incl maatregelen'!E163, TUSSENBEREKENINGEN!A:A, 0)),0)</f>
        <v>0</v>
      </c>
      <c r="R163" s="134">
        <f>_xlfn.IFNA(INDEX(TUSSENBEREKENINGEN!H:H, MATCH('Footprint incl maatregelen'!D163, TUSSENBEREKENINGEN!A:A, 0)),0)</f>
        <v>0</v>
      </c>
      <c r="S163" s="33">
        <f>_xlfn.IFNA(INDEX(TUSSENBEREKENINGEN!H:H, MATCH('Footprint incl maatregelen'!E163, TUSSENBEREKENINGEN!A:A, 0)),0)</f>
        <v>0</v>
      </c>
      <c r="T163" s="120" cm="1">
        <f t="array" ref="T163">_xlfn.IFNA(INDEX('CO2 referentie footprint'!E:E, MATCH(1, (('CO2 referentie footprint'!A:A='Footprint incl maatregelen'!A163)*('CO2 referentie footprint'!C:C='Footprint incl maatregelen'!B163)*('CO2 referentie footprint'!D:D='Footprint incl maatregelen'!C163)), 0)),0)</f>
        <v>0</v>
      </c>
      <c r="U163" s="119">
        <f>_xlfn.IFNA(IF(G163 = "", T163 + (T163 * F163), T163 + (T163 * (F163 + G163)))*(1-'Materieel en Transport'!$I$40),0)</f>
        <v>0</v>
      </c>
      <c r="V163" s="119">
        <f>_xlfn.IFNA(IF(I163="", T163+(T163*H163), T163+(T163*(H163+I163)))*(1-'Materieel en Transport'!$J$40),0)</f>
        <v>0</v>
      </c>
      <c r="W163" s="119">
        <f>_xlfn.IFNA(IF(K163="",T163+(T163*J163),T163+(T163*(J163+K163)))*(1-'Materieel en Transport'!$K$40),0)</f>
        <v>0</v>
      </c>
      <c r="X163" s="119">
        <f>_xlfn.IFNA(IF(M163="",T163+(T163*L163),T163+(T163*(L163+M163)))*(1-'Materieel en Transport'!$L$40),0)</f>
        <v>0</v>
      </c>
      <c r="Y163" s="119">
        <f>_xlfn.IFNA(IF(O163="",T163+(T163*N163),T163+(T163*(N163+O163)))*(1-'Materieel en Transport'!$M$40),0)</f>
        <v>0</v>
      </c>
      <c r="Z163" s="119">
        <f>_xlfn.IFNA(IF(Q163="",T163+(T163*P163),T163+(T163*(P163+Q163)))*(1-'Materieel en Transport'!$N$40),0)</f>
        <v>0</v>
      </c>
      <c r="AA163" s="119">
        <f>_xlfn.IFNA(IF(S163="",T163+(T163*R163),T163+(T163*(R163+S163)))*(1-'Materieel en Transport'!$O$40),0)</f>
        <v>0</v>
      </c>
    </row>
    <row r="164" spans="1:27" x14ac:dyDescent="0.35">
      <c r="A164" s="125" t="s">
        <v>141</v>
      </c>
      <c r="B164" s="128" t="s">
        <v>146</v>
      </c>
      <c r="C164" s="128" t="s">
        <v>58</v>
      </c>
      <c r="D164" s="128" t="s">
        <v>59</v>
      </c>
      <c r="E164" s="131"/>
      <c r="F164" s="137">
        <f>_xlfn.IFNA(INDEX(TUSSENBEREKENINGEN!B:B, MATCH('Footprint incl maatregelen'!D164, TUSSENBEREKENINGEN!A:A, 0)),0)</f>
        <v>0</v>
      </c>
      <c r="G164" s="33">
        <f>_xlfn.IFNA(INDEX(TUSSENBEREKENINGEN!B:B, MATCH('Footprint incl maatregelen'!E164, TUSSENBEREKENINGEN!A:A, 0)),0)</f>
        <v>0</v>
      </c>
      <c r="H164" s="134">
        <f>_xlfn.IFNA(INDEX(TUSSENBEREKENINGEN!C:C, MATCH('Footprint incl maatregelen'!D164, TUSSENBEREKENINGEN!A:A, 0)),0)</f>
        <v>0</v>
      </c>
      <c r="I164" s="33">
        <f>_xlfn.IFNA(INDEX(TUSSENBEREKENINGEN!C:C, MATCH('Footprint incl maatregelen'!E164, TUSSENBEREKENINGEN!A:A, 0)),0)</f>
        <v>0</v>
      </c>
      <c r="J164" s="134">
        <f>_xlfn.IFNA(INDEX(TUSSENBEREKENINGEN!D:D, MATCH('Footprint incl maatregelen'!D164, TUSSENBEREKENINGEN!A:A, 0)),0)</f>
        <v>0</v>
      </c>
      <c r="K164" s="33">
        <f>_xlfn.IFNA(INDEX(TUSSENBEREKENINGEN!D:D, MATCH('Footprint incl maatregelen'!E164, TUSSENBEREKENINGEN!A:A, 0)),0)</f>
        <v>0</v>
      </c>
      <c r="L164" s="134">
        <f>_xlfn.IFNA(INDEX(TUSSENBEREKENINGEN!E:E, MATCH('Footprint incl maatregelen'!D164, TUSSENBEREKENINGEN!A:A, 0)),0)</f>
        <v>0</v>
      </c>
      <c r="M164" s="33">
        <f>_xlfn.IFNA(INDEX(TUSSENBEREKENINGEN!E:E, MATCH('Footprint incl maatregelen'!E164, TUSSENBEREKENINGEN!A:A, 0)),0)</f>
        <v>0</v>
      </c>
      <c r="N164" s="134">
        <f>_xlfn.IFNA(INDEX(TUSSENBEREKENINGEN!F:F, MATCH('Footprint incl maatregelen'!D164, TUSSENBEREKENINGEN!A:A, 0)),0)</f>
        <v>0</v>
      </c>
      <c r="O164" s="33">
        <f>_xlfn.IFNA(INDEX(TUSSENBEREKENINGEN!F:F, MATCH('Footprint incl maatregelen'!E164, TUSSENBEREKENINGEN!A:A, 0)),0)</f>
        <v>0</v>
      </c>
      <c r="P164" s="134">
        <f>_xlfn.IFNA(INDEX(TUSSENBEREKENINGEN!G:G, MATCH('Footprint incl maatregelen'!D164, TUSSENBEREKENINGEN!A:A, 0)),0)</f>
        <v>0</v>
      </c>
      <c r="Q164" s="33">
        <f>_xlfn.IFNA(INDEX(TUSSENBEREKENINGEN!G:G, MATCH('Footprint incl maatregelen'!E164, TUSSENBEREKENINGEN!A:A, 0)),0)</f>
        <v>0</v>
      </c>
      <c r="R164" s="134">
        <f>_xlfn.IFNA(INDEX(TUSSENBEREKENINGEN!H:H, MATCH('Footprint incl maatregelen'!D164, TUSSENBEREKENINGEN!A:A, 0)),0)</f>
        <v>0</v>
      </c>
      <c r="S164" s="33">
        <f>_xlfn.IFNA(INDEX(TUSSENBEREKENINGEN!H:H, MATCH('Footprint incl maatregelen'!E164, TUSSENBEREKENINGEN!A:A, 0)),0)</f>
        <v>0</v>
      </c>
      <c r="T164" s="120" cm="1">
        <f t="array" ref="T164">_xlfn.IFNA(INDEX('CO2 referentie footprint'!E:E, MATCH(1, (('CO2 referentie footprint'!A:A='Footprint incl maatregelen'!A164)*('CO2 referentie footprint'!C:C='Footprint incl maatregelen'!B164)*('CO2 referentie footprint'!D:D='Footprint incl maatregelen'!C164)), 0)),0)</f>
        <v>0</v>
      </c>
      <c r="U164" s="119">
        <f>_xlfn.IFNA(IF(G164 = "", T164 + (T164 * F164), T164 + (T164 * (F164 + G164)))*(1-'Materieel en Transport'!$I$40),0)</f>
        <v>0</v>
      </c>
      <c r="V164" s="119">
        <f>_xlfn.IFNA(IF(I164="", T164+(T164*H164), T164+(T164*(H164+I164)))*(1-'Materieel en Transport'!$J$40),0)</f>
        <v>0</v>
      </c>
      <c r="W164" s="119">
        <f>_xlfn.IFNA(IF(K164="",T164+(T164*J164),T164+(T164*(J164+K164)))*(1-'Materieel en Transport'!$K$40),0)</f>
        <v>0</v>
      </c>
      <c r="X164" s="119">
        <f>_xlfn.IFNA(IF(M164="",T164+(T164*L164),T164+(T164*(L164+M164)))*(1-'Materieel en Transport'!$L$40),0)</f>
        <v>0</v>
      </c>
      <c r="Y164" s="119">
        <f>_xlfn.IFNA(IF(O164="",T164+(T164*N164),T164+(T164*(N164+O164)))*(1-'Materieel en Transport'!$M$40),0)</f>
        <v>0</v>
      </c>
      <c r="Z164" s="119">
        <f>_xlfn.IFNA(IF(Q164="",T164+(T164*P164),T164+(T164*(P164+Q164)))*(1-'Materieel en Transport'!$N$40),0)</f>
        <v>0</v>
      </c>
      <c r="AA164" s="119">
        <f>_xlfn.IFNA(IF(S164="",T164+(T164*R164),T164+(T164*(R164+S164)))*(1-'Materieel en Transport'!$O$40),0)</f>
        <v>0</v>
      </c>
    </row>
    <row r="165" spans="1:27" x14ac:dyDescent="0.35">
      <c r="A165" s="125" t="s">
        <v>141</v>
      </c>
      <c r="B165" s="128" t="s">
        <v>147</v>
      </c>
      <c r="C165" s="128" t="s">
        <v>71</v>
      </c>
      <c r="D165" s="128" t="s">
        <v>39</v>
      </c>
      <c r="E165" s="131"/>
      <c r="F165" s="137">
        <f>_xlfn.IFNA(INDEX(TUSSENBEREKENINGEN!B:B, MATCH('Footprint incl maatregelen'!D165, TUSSENBEREKENINGEN!A:A, 0)),0)</f>
        <v>0</v>
      </c>
      <c r="G165" s="33">
        <f>_xlfn.IFNA(INDEX(TUSSENBEREKENINGEN!B:B, MATCH('Footprint incl maatregelen'!E165, TUSSENBEREKENINGEN!A:A, 0)),0)</f>
        <v>0</v>
      </c>
      <c r="H165" s="134">
        <f>_xlfn.IFNA(INDEX(TUSSENBEREKENINGEN!C:C, MATCH('Footprint incl maatregelen'!D165, TUSSENBEREKENINGEN!A:A, 0)),0)</f>
        <v>0</v>
      </c>
      <c r="I165" s="33">
        <f>_xlfn.IFNA(INDEX(TUSSENBEREKENINGEN!C:C, MATCH('Footprint incl maatregelen'!E165, TUSSENBEREKENINGEN!A:A, 0)),0)</f>
        <v>0</v>
      </c>
      <c r="J165" s="134">
        <f>_xlfn.IFNA(INDEX(TUSSENBEREKENINGEN!D:D, MATCH('Footprint incl maatregelen'!D165, TUSSENBEREKENINGEN!A:A, 0)),0)</f>
        <v>0</v>
      </c>
      <c r="K165" s="33">
        <f>_xlfn.IFNA(INDEX(TUSSENBEREKENINGEN!D:D, MATCH('Footprint incl maatregelen'!E165, TUSSENBEREKENINGEN!A:A, 0)),0)</f>
        <v>0</v>
      </c>
      <c r="L165" s="134">
        <f>_xlfn.IFNA(INDEX(TUSSENBEREKENINGEN!E:E, MATCH('Footprint incl maatregelen'!D165, TUSSENBEREKENINGEN!A:A, 0)),0)</f>
        <v>0</v>
      </c>
      <c r="M165" s="33">
        <f>_xlfn.IFNA(INDEX(TUSSENBEREKENINGEN!E:E, MATCH('Footprint incl maatregelen'!E165, TUSSENBEREKENINGEN!A:A, 0)),0)</f>
        <v>0</v>
      </c>
      <c r="N165" s="134">
        <f>_xlfn.IFNA(INDEX(TUSSENBEREKENINGEN!F:F, MATCH('Footprint incl maatregelen'!D165, TUSSENBEREKENINGEN!A:A, 0)),0)</f>
        <v>0</v>
      </c>
      <c r="O165" s="33">
        <f>_xlfn.IFNA(INDEX(TUSSENBEREKENINGEN!F:F, MATCH('Footprint incl maatregelen'!E165, TUSSENBEREKENINGEN!A:A, 0)),0)</f>
        <v>0</v>
      </c>
      <c r="P165" s="134">
        <f>_xlfn.IFNA(INDEX(TUSSENBEREKENINGEN!G:G, MATCH('Footprint incl maatregelen'!D165, TUSSENBEREKENINGEN!A:A, 0)),0)</f>
        <v>0</v>
      </c>
      <c r="Q165" s="33">
        <f>_xlfn.IFNA(INDEX(TUSSENBEREKENINGEN!G:G, MATCH('Footprint incl maatregelen'!E165, TUSSENBEREKENINGEN!A:A, 0)),0)</f>
        <v>0</v>
      </c>
      <c r="R165" s="134">
        <f>_xlfn.IFNA(INDEX(TUSSENBEREKENINGEN!H:H, MATCH('Footprint incl maatregelen'!D165, TUSSENBEREKENINGEN!A:A, 0)),0)</f>
        <v>0</v>
      </c>
      <c r="S165" s="33">
        <f>_xlfn.IFNA(INDEX(TUSSENBEREKENINGEN!H:H, MATCH('Footprint incl maatregelen'!E165, TUSSENBEREKENINGEN!A:A, 0)),0)</f>
        <v>0</v>
      </c>
      <c r="T165" s="120" cm="1">
        <f t="array" ref="T165">_xlfn.IFNA(INDEX('CO2 referentie footprint'!E:E, MATCH(1, (('CO2 referentie footprint'!A:A='Footprint incl maatregelen'!A165)*('CO2 referentie footprint'!C:C='Footprint incl maatregelen'!B165)*('CO2 referentie footprint'!D:D='Footprint incl maatregelen'!C165)), 0)),0)</f>
        <v>0</v>
      </c>
      <c r="U165" s="119">
        <f>_xlfn.IFNA(IF(G165 = "", T165 + (T165 * F165), T165 + (T165 * (F165 + G165)))*(1-'Materieel en Transport'!$I$40),0)</f>
        <v>0</v>
      </c>
      <c r="V165" s="119">
        <f>_xlfn.IFNA(IF(I165="", T165+(T165*H165), T165+(T165*(H165+I165)))*(1-'Materieel en Transport'!$J$40),0)</f>
        <v>0</v>
      </c>
      <c r="W165" s="119">
        <f>_xlfn.IFNA(IF(K165="",T165+(T165*J165),T165+(T165*(J165+K165)))*(1-'Materieel en Transport'!$K$40),0)</f>
        <v>0</v>
      </c>
      <c r="X165" s="119">
        <f>_xlfn.IFNA(IF(M165="",T165+(T165*L165),T165+(T165*(L165+M165)))*(1-'Materieel en Transport'!$L$40),0)</f>
        <v>0</v>
      </c>
      <c r="Y165" s="119">
        <f>_xlfn.IFNA(IF(O165="",T165+(T165*N165),T165+(T165*(N165+O165)))*(1-'Materieel en Transport'!$M$40),0)</f>
        <v>0</v>
      </c>
      <c r="Z165" s="119">
        <f>_xlfn.IFNA(IF(Q165="",T165+(T165*P165),T165+(T165*(P165+Q165)))*(1-'Materieel en Transport'!$N$40),0)</f>
        <v>0</v>
      </c>
      <c r="AA165" s="119">
        <f>_xlfn.IFNA(IF(S165="",T165+(T165*R165),T165+(T165*(R165+S165)))*(1-'Materieel en Transport'!$O$40),0)</f>
        <v>0</v>
      </c>
    </row>
    <row r="166" spans="1:27" x14ac:dyDescent="0.35">
      <c r="A166" s="125" t="s">
        <v>141</v>
      </c>
      <c r="B166" s="128" t="s">
        <v>147</v>
      </c>
      <c r="C166" s="128" t="s">
        <v>58</v>
      </c>
      <c r="D166" s="128" t="s">
        <v>59</v>
      </c>
      <c r="E166" s="131"/>
      <c r="F166" s="137">
        <f>_xlfn.IFNA(INDEX(TUSSENBEREKENINGEN!B:B, MATCH('Footprint incl maatregelen'!D166, TUSSENBEREKENINGEN!A:A, 0)),0)</f>
        <v>0</v>
      </c>
      <c r="G166" s="33">
        <f>_xlfn.IFNA(INDEX(TUSSENBEREKENINGEN!B:B, MATCH('Footprint incl maatregelen'!E166, TUSSENBEREKENINGEN!A:A, 0)),0)</f>
        <v>0</v>
      </c>
      <c r="H166" s="134">
        <f>_xlfn.IFNA(INDEX(TUSSENBEREKENINGEN!C:C, MATCH('Footprint incl maatregelen'!D166, TUSSENBEREKENINGEN!A:A, 0)),0)</f>
        <v>0</v>
      </c>
      <c r="I166" s="33">
        <f>_xlfn.IFNA(INDEX(TUSSENBEREKENINGEN!C:C, MATCH('Footprint incl maatregelen'!E166, TUSSENBEREKENINGEN!A:A, 0)),0)</f>
        <v>0</v>
      </c>
      <c r="J166" s="134">
        <f>_xlfn.IFNA(INDEX(TUSSENBEREKENINGEN!D:D, MATCH('Footprint incl maatregelen'!D166, TUSSENBEREKENINGEN!A:A, 0)),0)</f>
        <v>0</v>
      </c>
      <c r="K166" s="33">
        <f>_xlfn.IFNA(INDEX(TUSSENBEREKENINGEN!D:D, MATCH('Footprint incl maatregelen'!E166, TUSSENBEREKENINGEN!A:A, 0)),0)</f>
        <v>0</v>
      </c>
      <c r="L166" s="134">
        <f>_xlfn.IFNA(INDEX(TUSSENBEREKENINGEN!E:E, MATCH('Footprint incl maatregelen'!D166, TUSSENBEREKENINGEN!A:A, 0)),0)</f>
        <v>0</v>
      </c>
      <c r="M166" s="33">
        <f>_xlfn.IFNA(INDEX(TUSSENBEREKENINGEN!E:E, MATCH('Footprint incl maatregelen'!E166, TUSSENBEREKENINGEN!A:A, 0)),0)</f>
        <v>0</v>
      </c>
      <c r="N166" s="134">
        <f>_xlfn.IFNA(INDEX(TUSSENBEREKENINGEN!F:F, MATCH('Footprint incl maatregelen'!D166, TUSSENBEREKENINGEN!A:A, 0)),0)</f>
        <v>0</v>
      </c>
      <c r="O166" s="33">
        <f>_xlfn.IFNA(INDEX(TUSSENBEREKENINGEN!F:F, MATCH('Footprint incl maatregelen'!E166, TUSSENBEREKENINGEN!A:A, 0)),0)</f>
        <v>0</v>
      </c>
      <c r="P166" s="134">
        <f>_xlfn.IFNA(INDEX(TUSSENBEREKENINGEN!G:G, MATCH('Footprint incl maatregelen'!D166, TUSSENBEREKENINGEN!A:A, 0)),0)</f>
        <v>0</v>
      </c>
      <c r="Q166" s="33">
        <f>_xlfn.IFNA(INDEX(TUSSENBEREKENINGEN!G:G, MATCH('Footprint incl maatregelen'!E166, TUSSENBEREKENINGEN!A:A, 0)),0)</f>
        <v>0</v>
      </c>
      <c r="R166" s="134">
        <f>_xlfn.IFNA(INDEX(TUSSENBEREKENINGEN!H:H, MATCH('Footprint incl maatregelen'!D166, TUSSENBEREKENINGEN!A:A, 0)),0)</f>
        <v>0</v>
      </c>
      <c r="S166" s="33">
        <f>_xlfn.IFNA(INDEX(TUSSENBEREKENINGEN!H:H, MATCH('Footprint incl maatregelen'!E166, TUSSENBEREKENINGEN!A:A, 0)),0)</f>
        <v>0</v>
      </c>
      <c r="T166" s="120" cm="1">
        <f t="array" ref="T166">_xlfn.IFNA(INDEX('CO2 referentie footprint'!E:E, MATCH(1, (('CO2 referentie footprint'!A:A='Footprint incl maatregelen'!A166)*('CO2 referentie footprint'!C:C='Footprint incl maatregelen'!B166)*('CO2 referentie footprint'!D:D='Footprint incl maatregelen'!C166)), 0)),0)</f>
        <v>0</v>
      </c>
      <c r="U166" s="119">
        <f>_xlfn.IFNA(IF(G166 = "", T166 + (T166 * F166), T166 + (T166 * (F166 + G166)))*(1-'Materieel en Transport'!$I$40),0)</f>
        <v>0</v>
      </c>
      <c r="V166" s="119">
        <f>_xlfn.IFNA(IF(I166="", T166+(T166*H166), T166+(T166*(H166+I166)))*(1-'Materieel en Transport'!$J$40),0)</f>
        <v>0</v>
      </c>
      <c r="W166" s="119">
        <f>_xlfn.IFNA(IF(K166="",T166+(T166*J166),T166+(T166*(J166+K166)))*(1-'Materieel en Transport'!$K$40),0)</f>
        <v>0</v>
      </c>
      <c r="X166" s="119">
        <f>_xlfn.IFNA(IF(M166="",T166+(T166*L166),T166+(T166*(L166+M166)))*(1-'Materieel en Transport'!$L$40),0)</f>
        <v>0</v>
      </c>
      <c r="Y166" s="119">
        <f>_xlfn.IFNA(IF(O166="",T166+(T166*N166),T166+(T166*(N166+O166)))*(1-'Materieel en Transport'!$M$40),0)</f>
        <v>0</v>
      </c>
      <c r="Z166" s="119">
        <f>_xlfn.IFNA(IF(Q166="",T166+(T166*P166),T166+(T166*(P166+Q166)))*(1-'Materieel en Transport'!$N$40),0)</f>
        <v>0</v>
      </c>
      <c r="AA166" s="119">
        <f>_xlfn.IFNA(IF(S166="",T166+(T166*R166),T166+(T166*(R166+S166)))*(1-'Materieel en Transport'!$O$40),0)</f>
        <v>0</v>
      </c>
    </row>
    <row r="167" spans="1:27" x14ac:dyDescent="0.35">
      <c r="A167" s="125" t="s">
        <v>148</v>
      </c>
      <c r="B167" s="128" t="s">
        <v>149</v>
      </c>
      <c r="C167" s="128" t="s">
        <v>56</v>
      </c>
      <c r="D167" s="128" t="s">
        <v>38</v>
      </c>
      <c r="E167" s="131"/>
      <c r="F167" s="137">
        <f>_xlfn.IFNA(INDEX(TUSSENBEREKENINGEN!B:B, MATCH('Footprint incl maatregelen'!D167, TUSSENBEREKENINGEN!A:A, 0)),0)</f>
        <v>0</v>
      </c>
      <c r="G167" s="33">
        <f>_xlfn.IFNA(INDEX(TUSSENBEREKENINGEN!B:B, MATCH('Footprint incl maatregelen'!E167, TUSSENBEREKENINGEN!A:A, 0)),0)</f>
        <v>0</v>
      </c>
      <c r="H167" s="134">
        <f>_xlfn.IFNA(INDEX(TUSSENBEREKENINGEN!C:C, MATCH('Footprint incl maatregelen'!D167, TUSSENBEREKENINGEN!A:A, 0)),0)</f>
        <v>0</v>
      </c>
      <c r="I167" s="33">
        <f>_xlfn.IFNA(INDEX(TUSSENBEREKENINGEN!C:C, MATCH('Footprint incl maatregelen'!E167, TUSSENBEREKENINGEN!A:A, 0)),0)</f>
        <v>0</v>
      </c>
      <c r="J167" s="134">
        <f>_xlfn.IFNA(INDEX(TUSSENBEREKENINGEN!D:D, MATCH('Footprint incl maatregelen'!D167, TUSSENBEREKENINGEN!A:A, 0)),0)</f>
        <v>0</v>
      </c>
      <c r="K167" s="33">
        <f>_xlfn.IFNA(INDEX(TUSSENBEREKENINGEN!D:D, MATCH('Footprint incl maatregelen'!E167, TUSSENBEREKENINGEN!A:A, 0)),0)</f>
        <v>0</v>
      </c>
      <c r="L167" s="134">
        <f>_xlfn.IFNA(INDEX(TUSSENBEREKENINGEN!E:E, MATCH('Footprint incl maatregelen'!D167, TUSSENBEREKENINGEN!A:A, 0)),0)</f>
        <v>0</v>
      </c>
      <c r="M167" s="33">
        <f>_xlfn.IFNA(INDEX(TUSSENBEREKENINGEN!E:E, MATCH('Footprint incl maatregelen'!E167, TUSSENBEREKENINGEN!A:A, 0)),0)</f>
        <v>0</v>
      </c>
      <c r="N167" s="134">
        <f>_xlfn.IFNA(INDEX(TUSSENBEREKENINGEN!F:F, MATCH('Footprint incl maatregelen'!D167, TUSSENBEREKENINGEN!A:A, 0)),0)</f>
        <v>0</v>
      </c>
      <c r="O167" s="33">
        <f>_xlfn.IFNA(INDEX(TUSSENBEREKENINGEN!F:F, MATCH('Footprint incl maatregelen'!E167, TUSSENBEREKENINGEN!A:A, 0)),0)</f>
        <v>0</v>
      </c>
      <c r="P167" s="134">
        <f>_xlfn.IFNA(INDEX(TUSSENBEREKENINGEN!G:G, MATCH('Footprint incl maatregelen'!D167, TUSSENBEREKENINGEN!A:A, 0)),0)</f>
        <v>0</v>
      </c>
      <c r="Q167" s="33">
        <f>_xlfn.IFNA(INDEX(TUSSENBEREKENINGEN!G:G, MATCH('Footprint incl maatregelen'!E167, TUSSENBEREKENINGEN!A:A, 0)),0)</f>
        <v>0</v>
      </c>
      <c r="R167" s="134">
        <f>_xlfn.IFNA(INDEX(TUSSENBEREKENINGEN!H:H, MATCH('Footprint incl maatregelen'!D167, TUSSENBEREKENINGEN!A:A, 0)),0)</f>
        <v>0</v>
      </c>
      <c r="S167" s="33">
        <f>_xlfn.IFNA(INDEX(TUSSENBEREKENINGEN!H:H, MATCH('Footprint incl maatregelen'!E167, TUSSENBEREKENINGEN!A:A, 0)),0)</f>
        <v>0</v>
      </c>
      <c r="T167" s="120" cm="1">
        <f t="array" ref="T167">_xlfn.IFNA(INDEX('CO2 referentie footprint'!E:E, MATCH(1, (('CO2 referentie footprint'!A:A='Footprint incl maatregelen'!A167)*('CO2 referentie footprint'!C:C='Footprint incl maatregelen'!B167)*('CO2 referentie footprint'!D:D='Footprint incl maatregelen'!C167)), 0)),0)</f>
        <v>0</v>
      </c>
      <c r="U167" s="119">
        <f>_xlfn.IFNA(IF(G167 = "", T167 + (T167 * F167), T167 + (T167 * (F167 + G167)))*(1-'Materieel en Transport'!$I$40),0)</f>
        <v>0</v>
      </c>
      <c r="V167" s="119">
        <f>_xlfn.IFNA(IF(I167="", T167+(T167*H167), T167+(T167*(H167+I167)))*(1-'Materieel en Transport'!$J$40),0)</f>
        <v>0</v>
      </c>
      <c r="W167" s="119">
        <f>_xlfn.IFNA(IF(K167="",T167+(T167*J167),T167+(T167*(J167+K167)))*(1-'Materieel en Transport'!$K$40),0)</f>
        <v>0</v>
      </c>
      <c r="X167" s="119">
        <f>_xlfn.IFNA(IF(M167="",T167+(T167*L167),T167+(T167*(L167+M167)))*(1-'Materieel en Transport'!$L$40),0)</f>
        <v>0</v>
      </c>
      <c r="Y167" s="119">
        <f>_xlfn.IFNA(IF(O167="",T167+(T167*N167),T167+(T167*(N167+O167)))*(1-'Materieel en Transport'!$M$40),0)</f>
        <v>0</v>
      </c>
      <c r="Z167" s="119">
        <f>_xlfn.IFNA(IF(Q167="",T167+(T167*P167),T167+(T167*(P167+Q167)))*(1-'Materieel en Transport'!$N$40),0)</f>
        <v>0</v>
      </c>
      <c r="AA167" s="119">
        <f>_xlfn.IFNA(IF(S167="",T167+(T167*R167),T167+(T167*(R167+S167)))*(1-'Materieel en Transport'!$O$40),0)</f>
        <v>0</v>
      </c>
    </row>
    <row r="168" spans="1:27" x14ac:dyDescent="0.35">
      <c r="A168" s="125" t="s">
        <v>148</v>
      </c>
      <c r="B168" s="128" t="s">
        <v>149</v>
      </c>
      <c r="C168" s="128" t="s">
        <v>55</v>
      </c>
      <c r="D168" s="128" t="s">
        <v>40</v>
      </c>
      <c r="E168" s="131"/>
      <c r="F168" s="137">
        <f>_xlfn.IFNA(INDEX(TUSSENBEREKENINGEN!B:B, MATCH('Footprint incl maatregelen'!D168, TUSSENBEREKENINGEN!A:A, 0)),0)</f>
        <v>0</v>
      </c>
      <c r="G168" s="33">
        <f>_xlfn.IFNA(INDEX(TUSSENBEREKENINGEN!B:B, MATCH('Footprint incl maatregelen'!E168, TUSSENBEREKENINGEN!A:A, 0)),0)</f>
        <v>0</v>
      </c>
      <c r="H168" s="134">
        <f>_xlfn.IFNA(INDEX(TUSSENBEREKENINGEN!C:C, MATCH('Footprint incl maatregelen'!D168, TUSSENBEREKENINGEN!A:A, 0)),0)</f>
        <v>0</v>
      </c>
      <c r="I168" s="33">
        <f>_xlfn.IFNA(INDEX(TUSSENBEREKENINGEN!C:C, MATCH('Footprint incl maatregelen'!E168, TUSSENBEREKENINGEN!A:A, 0)),0)</f>
        <v>0</v>
      </c>
      <c r="J168" s="134">
        <f>_xlfn.IFNA(INDEX(TUSSENBEREKENINGEN!D:D, MATCH('Footprint incl maatregelen'!D168, TUSSENBEREKENINGEN!A:A, 0)),0)</f>
        <v>0</v>
      </c>
      <c r="K168" s="33">
        <f>_xlfn.IFNA(INDEX(TUSSENBEREKENINGEN!D:D, MATCH('Footprint incl maatregelen'!E168, TUSSENBEREKENINGEN!A:A, 0)),0)</f>
        <v>0</v>
      </c>
      <c r="L168" s="134">
        <f>_xlfn.IFNA(INDEX(TUSSENBEREKENINGEN!E:E, MATCH('Footprint incl maatregelen'!D168, TUSSENBEREKENINGEN!A:A, 0)),0)</f>
        <v>0</v>
      </c>
      <c r="M168" s="33">
        <f>_xlfn.IFNA(INDEX(TUSSENBEREKENINGEN!E:E, MATCH('Footprint incl maatregelen'!E168, TUSSENBEREKENINGEN!A:A, 0)),0)</f>
        <v>0</v>
      </c>
      <c r="N168" s="134">
        <f>_xlfn.IFNA(INDEX(TUSSENBEREKENINGEN!F:F, MATCH('Footprint incl maatregelen'!D168, TUSSENBEREKENINGEN!A:A, 0)),0)</f>
        <v>0</v>
      </c>
      <c r="O168" s="33">
        <f>_xlfn.IFNA(INDEX(TUSSENBEREKENINGEN!F:F, MATCH('Footprint incl maatregelen'!E168, TUSSENBEREKENINGEN!A:A, 0)),0)</f>
        <v>0</v>
      </c>
      <c r="P168" s="134">
        <f>_xlfn.IFNA(INDEX(TUSSENBEREKENINGEN!G:G, MATCH('Footprint incl maatregelen'!D168, TUSSENBEREKENINGEN!A:A, 0)),0)</f>
        <v>0</v>
      </c>
      <c r="Q168" s="33">
        <f>_xlfn.IFNA(INDEX(TUSSENBEREKENINGEN!G:G, MATCH('Footprint incl maatregelen'!E168, TUSSENBEREKENINGEN!A:A, 0)),0)</f>
        <v>0</v>
      </c>
      <c r="R168" s="134">
        <f>_xlfn.IFNA(INDEX(TUSSENBEREKENINGEN!H:H, MATCH('Footprint incl maatregelen'!D168, TUSSENBEREKENINGEN!A:A, 0)),0)</f>
        <v>0</v>
      </c>
      <c r="S168" s="33">
        <f>_xlfn.IFNA(INDEX(TUSSENBEREKENINGEN!H:H, MATCH('Footprint incl maatregelen'!E168, TUSSENBEREKENINGEN!A:A, 0)),0)</f>
        <v>0</v>
      </c>
      <c r="T168" s="120" cm="1">
        <f t="array" ref="T168">_xlfn.IFNA(INDEX('CO2 referentie footprint'!E:E, MATCH(1, (('CO2 referentie footprint'!A:A='Footprint incl maatregelen'!A168)*('CO2 referentie footprint'!C:C='Footprint incl maatregelen'!B168)*('CO2 referentie footprint'!D:D='Footprint incl maatregelen'!C168)), 0)),0)</f>
        <v>0</v>
      </c>
      <c r="U168" s="119">
        <f>_xlfn.IFNA(IF(G168 = "", T168 + (T168 * F168), T168 + (T168 * (F168 + G168)))*(1-'Materieel en Transport'!$I$40),0)</f>
        <v>0</v>
      </c>
      <c r="V168" s="119">
        <f>_xlfn.IFNA(IF(I168="", T168+(T168*H168), T168+(T168*(H168+I168)))*(1-'Materieel en Transport'!$J$40),0)</f>
        <v>0</v>
      </c>
      <c r="W168" s="119">
        <f>_xlfn.IFNA(IF(K168="",T168+(T168*J168),T168+(T168*(J168+K168)))*(1-'Materieel en Transport'!$K$40),0)</f>
        <v>0</v>
      </c>
      <c r="X168" s="119">
        <f>_xlfn.IFNA(IF(M168="",T168+(T168*L168),T168+(T168*(L168+M168)))*(1-'Materieel en Transport'!$L$40),0)</f>
        <v>0</v>
      </c>
      <c r="Y168" s="119">
        <f>_xlfn.IFNA(IF(O168="",T168+(T168*N168),T168+(T168*(N168+O168)))*(1-'Materieel en Transport'!$M$40),0)</f>
        <v>0</v>
      </c>
      <c r="Z168" s="119">
        <f>_xlfn.IFNA(IF(Q168="",T168+(T168*P168),T168+(T168*(P168+Q168)))*(1-'Materieel en Transport'!$N$40),0)</f>
        <v>0</v>
      </c>
      <c r="AA168" s="119">
        <f>_xlfn.IFNA(IF(S168="",T168+(T168*R168),T168+(T168*(R168+S168)))*(1-'Materieel en Transport'!$O$40),0)</f>
        <v>0</v>
      </c>
    </row>
    <row r="169" spans="1:27" x14ac:dyDescent="0.35">
      <c r="A169" s="125" t="s">
        <v>148</v>
      </c>
      <c r="B169" s="128" t="s">
        <v>149</v>
      </c>
      <c r="C169" s="128" t="s">
        <v>57</v>
      </c>
      <c r="D169" s="128" t="s">
        <v>38</v>
      </c>
      <c r="E169" s="131"/>
      <c r="F169" s="137">
        <f>_xlfn.IFNA(INDEX(TUSSENBEREKENINGEN!B:B, MATCH('Footprint incl maatregelen'!D169, TUSSENBEREKENINGEN!A:A, 0)),0)</f>
        <v>0</v>
      </c>
      <c r="G169" s="33">
        <f>_xlfn.IFNA(INDEX(TUSSENBEREKENINGEN!B:B, MATCH('Footprint incl maatregelen'!E169, TUSSENBEREKENINGEN!A:A, 0)),0)</f>
        <v>0</v>
      </c>
      <c r="H169" s="134">
        <f>_xlfn.IFNA(INDEX(TUSSENBEREKENINGEN!C:C, MATCH('Footprint incl maatregelen'!D169, TUSSENBEREKENINGEN!A:A, 0)),0)</f>
        <v>0</v>
      </c>
      <c r="I169" s="33">
        <f>_xlfn.IFNA(INDEX(TUSSENBEREKENINGEN!C:C, MATCH('Footprint incl maatregelen'!E169, TUSSENBEREKENINGEN!A:A, 0)),0)</f>
        <v>0</v>
      </c>
      <c r="J169" s="134">
        <f>_xlfn.IFNA(INDEX(TUSSENBEREKENINGEN!D:D, MATCH('Footprint incl maatregelen'!D169, TUSSENBEREKENINGEN!A:A, 0)),0)</f>
        <v>0</v>
      </c>
      <c r="K169" s="33">
        <f>_xlfn.IFNA(INDEX(TUSSENBEREKENINGEN!D:D, MATCH('Footprint incl maatregelen'!E169, TUSSENBEREKENINGEN!A:A, 0)),0)</f>
        <v>0</v>
      </c>
      <c r="L169" s="134">
        <f>_xlfn.IFNA(INDEX(TUSSENBEREKENINGEN!E:E, MATCH('Footprint incl maatregelen'!D169, TUSSENBEREKENINGEN!A:A, 0)),0)</f>
        <v>0</v>
      </c>
      <c r="M169" s="33">
        <f>_xlfn.IFNA(INDEX(TUSSENBEREKENINGEN!E:E, MATCH('Footprint incl maatregelen'!E169, TUSSENBEREKENINGEN!A:A, 0)),0)</f>
        <v>0</v>
      </c>
      <c r="N169" s="134">
        <f>_xlfn.IFNA(INDEX(TUSSENBEREKENINGEN!F:F, MATCH('Footprint incl maatregelen'!D169, TUSSENBEREKENINGEN!A:A, 0)),0)</f>
        <v>0</v>
      </c>
      <c r="O169" s="33">
        <f>_xlfn.IFNA(INDEX(TUSSENBEREKENINGEN!F:F, MATCH('Footprint incl maatregelen'!E169, TUSSENBEREKENINGEN!A:A, 0)),0)</f>
        <v>0</v>
      </c>
      <c r="P169" s="134">
        <f>_xlfn.IFNA(INDEX(TUSSENBEREKENINGEN!G:G, MATCH('Footprint incl maatregelen'!D169, TUSSENBEREKENINGEN!A:A, 0)),0)</f>
        <v>0</v>
      </c>
      <c r="Q169" s="33">
        <f>_xlfn.IFNA(INDEX(TUSSENBEREKENINGEN!G:G, MATCH('Footprint incl maatregelen'!E169, TUSSENBEREKENINGEN!A:A, 0)),0)</f>
        <v>0</v>
      </c>
      <c r="R169" s="134">
        <f>_xlfn.IFNA(INDEX(TUSSENBEREKENINGEN!H:H, MATCH('Footprint incl maatregelen'!D169, TUSSENBEREKENINGEN!A:A, 0)),0)</f>
        <v>0</v>
      </c>
      <c r="S169" s="33">
        <f>_xlfn.IFNA(INDEX(TUSSENBEREKENINGEN!H:H, MATCH('Footprint incl maatregelen'!E169, TUSSENBEREKENINGEN!A:A, 0)),0)</f>
        <v>0</v>
      </c>
      <c r="T169" s="120" cm="1">
        <f t="array" ref="T169">_xlfn.IFNA(INDEX('CO2 referentie footprint'!E:E, MATCH(1, (('CO2 referentie footprint'!A:A='Footprint incl maatregelen'!A169)*('CO2 referentie footprint'!C:C='Footprint incl maatregelen'!B169)*('CO2 referentie footprint'!D:D='Footprint incl maatregelen'!C169)), 0)),0)</f>
        <v>0</v>
      </c>
      <c r="U169" s="119">
        <f>_xlfn.IFNA(IF(G169 = "", T169 + (T169 * F169), T169 + (T169 * (F169 + G169)))*(1-'Materieel en Transport'!$I$40),0)</f>
        <v>0</v>
      </c>
      <c r="V169" s="119">
        <f>_xlfn.IFNA(IF(I169="", T169+(T169*H169), T169+(T169*(H169+I169)))*(1-'Materieel en Transport'!$J$40),0)</f>
        <v>0</v>
      </c>
      <c r="W169" s="119">
        <f>_xlfn.IFNA(IF(K169="",T169+(T169*J169),T169+(T169*(J169+K169)))*(1-'Materieel en Transport'!$K$40),0)</f>
        <v>0</v>
      </c>
      <c r="X169" s="119">
        <f>_xlfn.IFNA(IF(M169="",T169+(T169*L169),T169+(T169*(L169+M169)))*(1-'Materieel en Transport'!$L$40),0)</f>
        <v>0</v>
      </c>
      <c r="Y169" s="119">
        <f>_xlfn.IFNA(IF(O169="",T169+(T169*N169),T169+(T169*(N169+O169)))*(1-'Materieel en Transport'!$M$40),0)</f>
        <v>0</v>
      </c>
      <c r="Z169" s="119">
        <f>_xlfn.IFNA(IF(Q169="",T169+(T169*P169),T169+(T169*(P169+Q169)))*(1-'Materieel en Transport'!$N$40),0)</f>
        <v>0</v>
      </c>
      <c r="AA169" s="119">
        <f>_xlfn.IFNA(IF(S169="",T169+(T169*R169),T169+(T169*(R169+S169)))*(1-'Materieel en Transport'!$O$40),0)</f>
        <v>0</v>
      </c>
    </row>
    <row r="170" spans="1:27" x14ac:dyDescent="0.35">
      <c r="A170" s="125" t="s">
        <v>148</v>
      </c>
      <c r="B170" s="128" t="s">
        <v>149</v>
      </c>
      <c r="C170" s="128" t="s">
        <v>58</v>
      </c>
      <c r="D170" s="128" t="s">
        <v>59</v>
      </c>
      <c r="E170" s="131"/>
      <c r="F170" s="137">
        <f>_xlfn.IFNA(INDEX(TUSSENBEREKENINGEN!B:B, MATCH('Footprint incl maatregelen'!D170, TUSSENBEREKENINGEN!A:A, 0)),0)</f>
        <v>0</v>
      </c>
      <c r="G170" s="33">
        <f>_xlfn.IFNA(INDEX(TUSSENBEREKENINGEN!B:B, MATCH('Footprint incl maatregelen'!E170, TUSSENBEREKENINGEN!A:A, 0)),0)</f>
        <v>0</v>
      </c>
      <c r="H170" s="134">
        <f>_xlfn.IFNA(INDEX(TUSSENBEREKENINGEN!C:C, MATCH('Footprint incl maatregelen'!D170, TUSSENBEREKENINGEN!A:A, 0)),0)</f>
        <v>0</v>
      </c>
      <c r="I170" s="33">
        <f>_xlfn.IFNA(INDEX(TUSSENBEREKENINGEN!C:C, MATCH('Footprint incl maatregelen'!E170, TUSSENBEREKENINGEN!A:A, 0)),0)</f>
        <v>0</v>
      </c>
      <c r="J170" s="134">
        <f>_xlfn.IFNA(INDEX(TUSSENBEREKENINGEN!D:D, MATCH('Footprint incl maatregelen'!D170, TUSSENBEREKENINGEN!A:A, 0)),0)</f>
        <v>0</v>
      </c>
      <c r="K170" s="33">
        <f>_xlfn.IFNA(INDEX(TUSSENBEREKENINGEN!D:D, MATCH('Footprint incl maatregelen'!E170, TUSSENBEREKENINGEN!A:A, 0)),0)</f>
        <v>0</v>
      </c>
      <c r="L170" s="134">
        <f>_xlfn.IFNA(INDEX(TUSSENBEREKENINGEN!E:E, MATCH('Footprint incl maatregelen'!D170, TUSSENBEREKENINGEN!A:A, 0)),0)</f>
        <v>0</v>
      </c>
      <c r="M170" s="33">
        <f>_xlfn.IFNA(INDEX(TUSSENBEREKENINGEN!E:E, MATCH('Footprint incl maatregelen'!E170, TUSSENBEREKENINGEN!A:A, 0)),0)</f>
        <v>0</v>
      </c>
      <c r="N170" s="134">
        <f>_xlfn.IFNA(INDEX(TUSSENBEREKENINGEN!F:F, MATCH('Footprint incl maatregelen'!D170, TUSSENBEREKENINGEN!A:A, 0)),0)</f>
        <v>0</v>
      </c>
      <c r="O170" s="33">
        <f>_xlfn.IFNA(INDEX(TUSSENBEREKENINGEN!F:F, MATCH('Footprint incl maatregelen'!E170, TUSSENBEREKENINGEN!A:A, 0)),0)</f>
        <v>0</v>
      </c>
      <c r="P170" s="134">
        <f>_xlfn.IFNA(INDEX(TUSSENBEREKENINGEN!G:G, MATCH('Footprint incl maatregelen'!D170, TUSSENBEREKENINGEN!A:A, 0)),0)</f>
        <v>0</v>
      </c>
      <c r="Q170" s="33">
        <f>_xlfn.IFNA(INDEX(TUSSENBEREKENINGEN!G:G, MATCH('Footprint incl maatregelen'!E170, TUSSENBEREKENINGEN!A:A, 0)),0)</f>
        <v>0</v>
      </c>
      <c r="R170" s="134">
        <f>_xlfn.IFNA(INDEX(TUSSENBEREKENINGEN!H:H, MATCH('Footprint incl maatregelen'!D170, TUSSENBEREKENINGEN!A:A, 0)),0)</f>
        <v>0</v>
      </c>
      <c r="S170" s="33">
        <f>_xlfn.IFNA(INDEX(TUSSENBEREKENINGEN!H:H, MATCH('Footprint incl maatregelen'!E170, TUSSENBEREKENINGEN!A:A, 0)),0)</f>
        <v>0</v>
      </c>
      <c r="T170" s="120" cm="1">
        <f t="array" ref="T170">_xlfn.IFNA(INDEX('CO2 referentie footprint'!E:E, MATCH(1, (('CO2 referentie footprint'!A:A='Footprint incl maatregelen'!A170)*('CO2 referentie footprint'!C:C='Footprint incl maatregelen'!B170)*('CO2 referentie footprint'!D:D='Footprint incl maatregelen'!C170)), 0)),0)</f>
        <v>0</v>
      </c>
      <c r="U170" s="119">
        <f>_xlfn.IFNA(IF(G170 = "", T170 + (T170 * F170), T170 + (T170 * (F170 + G170)))*(1-'Materieel en Transport'!$I$40),0)</f>
        <v>0</v>
      </c>
      <c r="V170" s="119">
        <f>_xlfn.IFNA(IF(I170="", T170+(T170*H170), T170+(T170*(H170+I170)))*(1-'Materieel en Transport'!$J$40),0)</f>
        <v>0</v>
      </c>
      <c r="W170" s="119">
        <f>_xlfn.IFNA(IF(K170="",T170+(T170*J170),T170+(T170*(J170+K170)))*(1-'Materieel en Transport'!$K$40),0)</f>
        <v>0</v>
      </c>
      <c r="X170" s="119">
        <f>_xlfn.IFNA(IF(M170="",T170+(T170*L170),T170+(T170*(L170+M170)))*(1-'Materieel en Transport'!$L$40),0)</f>
        <v>0</v>
      </c>
      <c r="Y170" s="119">
        <f>_xlfn.IFNA(IF(O170="",T170+(T170*N170),T170+(T170*(N170+O170)))*(1-'Materieel en Transport'!$M$40),0)</f>
        <v>0</v>
      </c>
      <c r="Z170" s="119">
        <f>_xlfn.IFNA(IF(Q170="",T170+(T170*P170),T170+(T170*(P170+Q170)))*(1-'Materieel en Transport'!$N$40),0)</f>
        <v>0</v>
      </c>
      <c r="AA170" s="119">
        <f>_xlfn.IFNA(IF(S170="",T170+(T170*R170),T170+(T170*(R170+S170)))*(1-'Materieel en Transport'!$O$40),0)</f>
        <v>0</v>
      </c>
    </row>
    <row r="171" spans="1:27" x14ac:dyDescent="0.35">
      <c r="A171" s="125" t="s">
        <v>148</v>
      </c>
      <c r="B171" s="128" t="s">
        <v>149</v>
      </c>
      <c r="C171" s="128" t="s">
        <v>61</v>
      </c>
      <c r="D171" s="128" t="s">
        <v>38</v>
      </c>
      <c r="E171" s="131"/>
      <c r="F171" s="137">
        <f>_xlfn.IFNA(INDEX(TUSSENBEREKENINGEN!B:B, MATCH('Footprint incl maatregelen'!D171, TUSSENBEREKENINGEN!A:A, 0)),0)</f>
        <v>0</v>
      </c>
      <c r="G171" s="33">
        <f>_xlfn.IFNA(INDEX(TUSSENBEREKENINGEN!B:B, MATCH('Footprint incl maatregelen'!E171, TUSSENBEREKENINGEN!A:A, 0)),0)</f>
        <v>0</v>
      </c>
      <c r="H171" s="134">
        <f>_xlfn.IFNA(INDEX(TUSSENBEREKENINGEN!C:C, MATCH('Footprint incl maatregelen'!D171, TUSSENBEREKENINGEN!A:A, 0)),0)</f>
        <v>0</v>
      </c>
      <c r="I171" s="33">
        <f>_xlfn.IFNA(INDEX(TUSSENBEREKENINGEN!C:C, MATCH('Footprint incl maatregelen'!E171, TUSSENBEREKENINGEN!A:A, 0)),0)</f>
        <v>0</v>
      </c>
      <c r="J171" s="134">
        <f>_xlfn.IFNA(INDEX(TUSSENBEREKENINGEN!D:D, MATCH('Footprint incl maatregelen'!D171, TUSSENBEREKENINGEN!A:A, 0)),0)</f>
        <v>0</v>
      </c>
      <c r="K171" s="33">
        <f>_xlfn.IFNA(INDEX(TUSSENBEREKENINGEN!D:D, MATCH('Footprint incl maatregelen'!E171, TUSSENBEREKENINGEN!A:A, 0)),0)</f>
        <v>0</v>
      </c>
      <c r="L171" s="134">
        <f>_xlfn.IFNA(INDEX(TUSSENBEREKENINGEN!E:E, MATCH('Footprint incl maatregelen'!D171, TUSSENBEREKENINGEN!A:A, 0)),0)</f>
        <v>0</v>
      </c>
      <c r="M171" s="33">
        <f>_xlfn.IFNA(INDEX(TUSSENBEREKENINGEN!E:E, MATCH('Footprint incl maatregelen'!E171, TUSSENBEREKENINGEN!A:A, 0)),0)</f>
        <v>0</v>
      </c>
      <c r="N171" s="134">
        <f>_xlfn.IFNA(INDEX(TUSSENBEREKENINGEN!F:F, MATCH('Footprint incl maatregelen'!D171, TUSSENBEREKENINGEN!A:A, 0)),0)</f>
        <v>0</v>
      </c>
      <c r="O171" s="33">
        <f>_xlfn.IFNA(INDEX(TUSSENBEREKENINGEN!F:F, MATCH('Footprint incl maatregelen'!E171, TUSSENBEREKENINGEN!A:A, 0)),0)</f>
        <v>0</v>
      </c>
      <c r="P171" s="134">
        <f>_xlfn.IFNA(INDEX(TUSSENBEREKENINGEN!G:G, MATCH('Footprint incl maatregelen'!D171, TUSSENBEREKENINGEN!A:A, 0)),0)</f>
        <v>0</v>
      </c>
      <c r="Q171" s="33">
        <f>_xlfn.IFNA(INDEX(TUSSENBEREKENINGEN!G:G, MATCH('Footprint incl maatregelen'!E171, TUSSENBEREKENINGEN!A:A, 0)),0)</f>
        <v>0</v>
      </c>
      <c r="R171" s="134">
        <f>_xlfn.IFNA(INDEX(TUSSENBEREKENINGEN!H:H, MATCH('Footprint incl maatregelen'!D171, TUSSENBEREKENINGEN!A:A, 0)),0)</f>
        <v>0</v>
      </c>
      <c r="S171" s="33">
        <f>_xlfn.IFNA(INDEX(TUSSENBEREKENINGEN!H:H, MATCH('Footprint incl maatregelen'!E171, TUSSENBEREKENINGEN!A:A, 0)),0)</f>
        <v>0</v>
      </c>
      <c r="T171" s="120" cm="1">
        <f t="array" ref="T171">_xlfn.IFNA(INDEX('CO2 referentie footprint'!E:E, MATCH(1, (('CO2 referentie footprint'!A:A='Footprint incl maatregelen'!A171)*('CO2 referentie footprint'!C:C='Footprint incl maatregelen'!B171)*('CO2 referentie footprint'!D:D='Footprint incl maatregelen'!C171)), 0)),0)</f>
        <v>0</v>
      </c>
      <c r="U171" s="119">
        <f>_xlfn.IFNA(IF(G171 = "", T171 + (T171 * F171), T171 + (T171 * (F171 + G171)))*(1-'Materieel en Transport'!$I$40),0)</f>
        <v>0</v>
      </c>
      <c r="V171" s="119">
        <f>_xlfn.IFNA(IF(I171="", T171+(T171*H171), T171+(T171*(H171+I171)))*(1-'Materieel en Transport'!$J$40),0)</f>
        <v>0</v>
      </c>
      <c r="W171" s="119">
        <f>_xlfn.IFNA(IF(K171="",T171+(T171*J171),T171+(T171*(J171+K171)))*(1-'Materieel en Transport'!$K$40),0)</f>
        <v>0</v>
      </c>
      <c r="X171" s="119">
        <f>_xlfn.IFNA(IF(M171="",T171+(T171*L171),T171+(T171*(L171+M171)))*(1-'Materieel en Transport'!$L$40),0)</f>
        <v>0</v>
      </c>
      <c r="Y171" s="119">
        <f>_xlfn.IFNA(IF(O171="",T171+(T171*N171),T171+(T171*(N171+O171)))*(1-'Materieel en Transport'!$M$40),0)</f>
        <v>0</v>
      </c>
      <c r="Z171" s="119">
        <f>_xlfn.IFNA(IF(Q171="",T171+(T171*P171),T171+(T171*(P171+Q171)))*(1-'Materieel en Transport'!$N$40),0)</f>
        <v>0</v>
      </c>
      <c r="AA171" s="119">
        <f>_xlfn.IFNA(IF(S171="",T171+(T171*R171),T171+(T171*(R171+S171)))*(1-'Materieel en Transport'!$O$40),0)</f>
        <v>0</v>
      </c>
    </row>
    <row r="172" spans="1:27" x14ac:dyDescent="0.35">
      <c r="A172" s="125" t="s">
        <v>148</v>
      </c>
      <c r="B172" s="128" t="s">
        <v>149</v>
      </c>
      <c r="C172" s="128" t="s">
        <v>60</v>
      </c>
      <c r="D172" s="128" t="s">
        <v>38</v>
      </c>
      <c r="E172" s="131"/>
      <c r="F172" s="137">
        <f>_xlfn.IFNA(INDEX(TUSSENBEREKENINGEN!B:B, MATCH('Footprint incl maatregelen'!D172, TUSSENBEREKENINGEN!A:A, 0)),0)</f>
        <v>0</v>
      </c>
      <c r="G172" s="33">
        <f>_xlfn.IFNA(INDEX(TUSSENBEREKENINGEN!B:B, MATCH('Footprint incl maatregelen'!E172, TUSSENBEREKENINGEN!A:A, 0)),0)</f>
        <v>0</v>
      </c>
      <c r="H172" s="134">
        <f>_xlfn.IFNA(INDEX(TUSSENBEREKENINGEN!C:C, MATCH('Footprint incl maatregelen'!D172, TUSSENBEREKENINGEN!A:A, 0)),0)</f>
        <v>0</v>
      </c>
      <c r="I172" s="33">
        <f>_xlfn.IFNA(INDEX(TUSSENBEREKENINGEN!C:C, MATCH('Footprint incl maatregelen'!E172, TUSSENBEREKENINGEN!A:A, 0)),0)</f>
        <v>0</v>
      </c>
      <c r="J172" s="134">
        <f>_xlfn.IFNA(INDEX(TUSSENBEREKENINGEN!D:D, MATCH('Footprint incl maatregelen'!D172, TUSSENBEREKENINGEN!A:A, 0)),0)</f>
        <v>0</v>
      </c>
      <c r="K172" s="33">
        <f>_xlfn.IFNA(INDEX(TUSSENBEREKENINGEN!D:D, MATCH('Footprint incl maatregelen'!E172, TUSSENBEREKENINGEN!A:A, 0)),0)</f>
        <v>0</v>
      </c>
      <c r="L172" s="134">
        <f>_xlfn.IFNA(INDEX(TUSSENBEREKENINGEN!E:E, MATCH('Footprint incl maatregelen'!D172, TUSSENBEREKENINGEN!A:A, 0)),0)</f>
        <v>0</v>
      </c>
      <c r="M172" s="33">
        <f>_xlfn.IFNA(INDEX(TUSSENBEREKENINGEN!E:E, MATCH('Footprint incl maatregelen'!E172, TUSSENBEREKENINGEN!A:A, 0)),0)</f>
        <v>0</v>
      </c>
      <c r="N172" s="134">
        <f>_xlfn.IFNA(INDEX(TUSSENBEREKENINGEN!F:F, MATCH('Footprint incl maatregelen'!D172, TUSSENBEREKENINGEN!A:A, 0)),0)</f>
        <v>0</v>
      </c>
      <c r="O172" s="33">
        <f>_xlfn.IFNA(INDEX(TUSSENBEREKENINGEN!F:F, MATCH('Footprint incl maatregelen'!E172, TUSSENBEREKENINGEN!A:A, 0)),0)</f>
        <v>0</v>
      </c>
      <c r="P172" s="134">
        <f>_xlfn.IFNA(INDEX(TUSSENBEREKENINGEN!G:G, MATCH('Footprint incl maatregelen'!D172, TUSSENBEREKENINGEN!A:A, 0)),0)</f>
        <v>0</v>
      </c>
      <c r="Q172" s="33">
        <f>_xlfn.IFNA(INDEX(TUSSENBEREKENINGEN!G:G, MATCH('Footprint incl maatregelen'!E172, TUSSENBEREKENINGEN!A:A, 0)),0)</f>
        <v>0</v>
      </c>
      <c r="R172" s="134">
        <f>_xlfn.IFNA(INDEX(TUSSENBEREKENINGEN!H:H, MATCH('Footprint incl maatregelen'!D172, TUSSENBEREKENINGEN!A:A, 0)),0)</f>
        <v>0</v>
      </c>
      <c r="S172" s="33">
        <f>_xlfn.IFNA(INDEX(TUSSENBEREKENINGEN!H:H, MATCH('Footprint incl maatregelen'!E172, TUSSENBEREKENINGEN!A:A, 0)),0)</f>
        <v>0</v>
      </c>
      <c r="T172" s="120" cm="1">
        <f t="array" ref="T172">_xlfn.IFNA(INDEX('CO2 referentie footprint'!E:E, MATCH(1, (('CO2 referentie footprint'!A:A='Footprint incl maatregelen'!A172)*('CO2 referentie footprint'!C:C='Footprint incl maatregelen'!B172)*('CO2 referentie footprint'!D:D='Footprint incl maatregelen'!C172)), 0)),0)</f>
        <v>0</v>
      </c>
      <c r="U172" s="119">
        <f>_xlfn.IFNA(IF(G172 = "", T172 + (T172 * F172), T172 + (T172 * (F172 + G172)))*(1-'Materieel en Transport'!$I$40),0)</f>
        <v>0</v>
      </c>
      <c r="V172" s="119">
        <f>_xlfn.IFNA(IF(I172="", T172+(T172*H172), T172+(T172*(H172+I172)))*(1-'Materieel en Transport'!$J$40),0)</f>
        <v>0</v>
      </c>
      <c r="W172" s="119">
        <f>_xlfn.IFNA(IF(K172="",T172+(T172*J172),T172+(T172*(J172+K172)))*(1-'Materieel en Transport'!$K$40),0)</f>
        <v>0</v>
      </c>
      <c r="X172" s="119">
        <f>_xlfn.IFNA(IF(M172="",T172+(T172*L172),T172+(T172*(L172+M172)))*(1-'Materieel en Transport'!$L$40),0)</f>
        <v>0</v>
      </c>
      <c r="Y172" s="119">
        <f>_xlfn.IFNA(IF(O172="",T172+(T172*N172),T172+(T172*(N172+O172)))*(1-'Materieel en Transport'!$M$40),0)</f>
        <v>0</v>
      </c>
      <c r="Z172" s="119">
        <f>_xlfn.IFNA(IF(Q172="",T172+(T172*P172),T172+(T172*(P172+Q172)))*(1-'Materieel en Transport'!$N$40),0)</f>
        <v>0</v>
      </c>
      <c r="AA172" s="119">
        <f>_xlfn.IFNA(IF(S172="",T172+(T172*R172),T172+(T172*(R172+S172)))*(1-'Materieel en Transport'!$O$40),0)</f>
        <v>0</v>
      </c>
    </row>
    <row r="173" spans="1:27" x14ac:dyDescent="0.35">
      <c r="A173" s="125" t="s">
        <v>148</v>
      </c>
      <c r="B173" s="128" t="s">
        <v>150</v>
      </c>
      <c r="C173" s="128" t="s">
        <v>65</v>
      </c>
      <c r="D173" s="128" t="s">
        <v>39</v>
      </c>
      <c r="E173" s="131"/>
      <c r="F173" s="137">
        <f>_xlfn.IFNA(INDEX(TUSSENBEREKENINGEN!B:B, MATCH('Footprint incl maatregelen'!D173, TUSSENBEREKENINGEN!A:A, 0)),0)</f>
        <v>0</v>
      </c>
      <c r="G173" s="33">
        <f>_xlfn.IFNA(INDEX(TUSSENBEREKENINGEN!B:B, MATCH('Footprint incl maatregelen'!E173, TUSSENBEREKENINGEN!A:A, 0)),0)</f>
        <v>0</v>
      </c>
      <c r="H173" s="134">
        <f>_xlfn.IFNA(INDEX(TUSSENBEREKENINGEN!C:C, MATCH('Footprint incl maatregelen'!D173, TUSSENBEREKENINGEN!A:A, 0)),0)</f>
        <v>0</v>
      </c>
      <c r="I173" s="33">
        <f>_xlfn.IFNA(INDEX(TUSSENBEREKENINGEN!C:C, MATCH('Footprint incl maatregelen'!E173, TUSSENBEREKENINGEN!A:A, 0)),0)</f>
        <v>0</v>
      </c>
      <c r="J173" s="134">
        <f>_xlfn.IFNA(INDEX(TUSSENBEREKENINGEN!D:D, MATCH('Footprint incl maatregelen'!D173, TUSSENBEREKENINGEN!A:A, 0)),0)</f>
        <v>0</v>
      </c>
      <c r="K173" s="33">
        <f>_xlfn.IFNA(INDEX(TUSSENBEREKENINGEN!D:D, MATCH('Footprint incl maatregelen'!E173, TUSSENBEREKENINGEN!A:A, 0)),0)</f>
        <v>0</v>
      </c>
      <c r="L173" s="134">
        <f>_xlfn.IFNA(INDEX(TUSSENBEREKENINGEN!E:E, MATCH('Footprint incl maatregelen'!D173, TUSSENBEREKENINGEN!A:A, 0)),0)</f>
        <v>0</v>
      </c>
      <c r="M173" s="33">
        <f>_xlfn.IFNA(INDEX(TUSSENBEREKENINGEN!E:E, MATCH('Footprint incl maatregelen'!E173, TUSSENBEREKENINGEN!A:A, 0)),0)</f>
        <v>0</v>
      </c>
      <c r="N173" s="134">
        <f>_xlfn.IFNA(INDEX(TUSSENBEREKENINGEN!F:F, MATCH('Footprint incl maatregelen'!D173, TUSSENBEREKENINGEN!A:A, 0)),0)</f>
        <v>0</v>
      </c>
      <c r="O173" s="33">
        <f>_xlfn.IFNA(INDEX(TUSSENBEREKENINGEN!F:F, MATCH('Footprint incl maatregelen'!E173, TUSSENBEREKENINGEN!A:A, 0)),0)</f>
        <v>0</v>
      </c>
      <c r="P173" s="134">
        <f>_xlfn.IFNA(INDEX(TUSSENBEREKENINGEN!G:G, MATCH('Footprint incl maatregelen'!D173, TUSSENBEREKENINGEN!A:A, 0)),0)</f>
        <v>0</v>
      </c>
      <c r="Q173" s="33">
        <f>_xlfn.IFNA(INDEX(TUSSENBEREKENINGEN!G:G, MATCH('Footprint incl maatregelen'!E173, TUSSENBEREKENINGEN!A:A, 0)),0)</f>
        <v>0</v>
      </c>
      <c r="R173" s="134">
        <f>_xlfn.IFNA(INDEX(TUSSENBEREKENINGEN!H:H, MATCH('Footprint incl maatregelen'!D173, TUSSENBEREKENINGEN!A:A, 0)),0)</f>
        <v>0</v>
      </c>
      <c r="S173" s="33">
        <f>_xlfn.IFNA(INDEX(TUSSENBEREKENINGEN!H:H, MATCH('Footprint incl maatregelen'!E173, TUSSENBEREKENINGEN!A:A, 0)),0)</f>
        <v>0</v>
      </c>
      <c r="T173" s="120" cm="1">
        <f t="array" ref="T173">_xlfn.IFNA(INDEX('CO2 referentie footprint'!E:E, MATCH(1, (('CO2 referentie footprint'!A:A='Footprint incl maatregelen'!A173)*('CO2 referentie footprint'!C:C='Footprint incl maatregelen'!B173)*('CO2 referentie footprint'!D:D='Footprint incl maatregelen'!C173)), 0)),0)</f>
        <v>0</v>
      </c>
      <c r="U173" s="119">
        <f>_xlfn.IFNA(IF(G173 = "", T173 + (T173 * F173), T173 + (T173 * (F173 + G173)))*(1-'Materieel en Transport'!$I$40),0)</f>
        <v>0</v>
      </c>
      <c r="V173" s="119">
        <f>_xlfn.IFNA(IF(I173="", T173+(T173*H173), T173+(T173*(H173+I173)))*(1-'Materieel en Transport'!$J$40),0)</f>
        <v>0</v>
      </c>
      <c r="W173" s="119">
        <f>_xlfn.IFNA(IF(K173="",T173+(T173*J173),T173+(T173*(J173+K173)))*(1-'Materieel en Transport'!$K$40),0)</f>
        <v>0</v>
      </c>
      <c r="X173" s="119">
        <f>_xlfn.IFNA(IF(M173="",T173+(T173*L173),T173+(T173*(L173+M173)))*(1-'Materieel en Transport'!$L$40),0)</f>
        <v>0</v>
      </c>
      <c r="Y173" s="119">
        <f>_xlfn.IFNA(IF(O173="",T173+(T173*N173),T173+(T173*(N173+O173)))*(1-'Materieel en Transport'!$M$40),0)</f>
        <v>0</v>
      </c>
      <c r="Z173" s="119">
        <f>_xlfn.IFNA(IF(Q173="",T173+(T173*P173),T173+(T173*(P173+Q173)))*(1-'Materieel en Transport'!$N$40),0)</f>
        <v>0</v>
      </c>
      <c r="AA173" s="119">
        <f>_xlfn.IFNA(IF(S173="",T173+(T173*R173),T173+(T173*(R173+S173)))*(1-'Materieel en Transport'!$O$40),0)</f>
        <v>0</v>
      </c>
    </row>
    <row r="174" spans="1:27" x14ac:dyDescent="0.35">
      <c r="A174" s="125" t="s">
        <v>148</v>
      </c>
      <c r="B174" s="128" t="s">
        <v>150</v>
      </c>
      <c r="C174" s="128" t="s">
        <v>58</v>
      </c>
      <c r="D174" s="128" t="s">
        <v>59</v>
      </c>
      <c r="E174" s="131"/>
      <c r="F174" s="137">
        <f>_xlfn.IFNA(INDEX(TUSSENBEREKENINGEN!B:B, MATCH('Footprint incl maatregelen'!D174, TUSSENBEREKENINGEN!A:A, 0)),0)</f>
        <v>0</v>
      </c>
      <c r="G174" s="33">
        <f>_xlfn.IFNA(INDEX(TUSSENBEREKENINGEN!B:B, MATCH('Footprint incl maatregelen'!E174, TUSSENBEREKENINGEN!A:A, 0)),0)</f>
        <v>0</v>
      </c>
      <c r="H174" s="134">
        <f>_xlfn.IFNA(INDEX(TUSSENBEREKENINGEN!C:C, MATCH('Footprint incl maatregelen'!D174, TUSSENBEREKENINGEN!A:A, 0)),0)</f>
        <v>0</v>
      </c>
      <c r="I174" s="33">
        <f>_xlfn.IFNA(INDEX(TUSSENBEREKENINGEN!C:C, MATCH('Footprint incl maatregelen'!E174, TUSSENBEREKENINGEN!A:A, 0)),0)</f>
        <v>0</v>
      </c>
      <c r="J174" s="134">
        <f>_xlfn.IFNA(INDEX(TUSSENBEREKENINGEN!D:D, MATCH('Footprint incl maatregelen'!D174, TUSSENBEREKENINGEN!A:A, 0)),0)</f>
        <v>0</v>
      </c>
      <c r="K174" s="33">
        <f>_xlfn.IFNA(INDEX(TUSSENBEREKENINGEN!D:D, MATCH('Footprint incl maatregelen'!E174, TUSSENBEREKENINGEN!A:A, 0)),0)</f>
        <v>0</v>
      </c>
      <c r="L174" s="134">
        <f>_xlfn.IFNA(INDEX(TUSSENBEREKENINGEN!E:E, MATCH('Footprint incl maatregelen'!D174, TUSSENBEREKENINGEN!A:A, 0)),0)</f>
        <v>0</v>
      </c>
      <c r="M174" s="33">
        <f>_xlfn.IFNA(INDEX(TUSSENBEREKENINGEN!E:E, MATCH('Footprint incl maatregelen'!E174, TUSSENBEREKENINGEN!A:A, 0)),0)</f>
        <v>0</v>
      </c>
      <c r="N174" s="134">
        <f>_xlfn.IFNA(INDEX(TUSSENBEREKENINGEN!F:F, MATCH('Footprint incl maatregelen'!D174, TUSSENBEREKENINGEN!A:A, 0)),0)</f>
        <v>0</v>
      </c>
      <c r="O174" s="33">
        <f>_xlfn.IFNA(INDEX(TUSSENBEREKENINGEN!F:F, MATCH('Footprint incl maatregelen'!E174, TUSSENBEREKENINGEN!A:A, 0)),0)</f>
        <v>0</v>
      </c>
      <c r="P174" s="134">
        <f>_xlfn.IFNA(INDEX(TUSSENBEREKENINGEN!G:G, MATCH('Footprint incl maatregelen'!D174, TUSSENBEREKENINGEN!A:A, 0)),0)</f>
        <v>0</v>
      </c>
      <c r="Q174" s="33">
        <f>_xlfn.IFNA(INDEX(TUSSENBEREKENINGEN!G:G, MATCH('Footprint incl maatregelen'!E174, TUSSENBEREKENINGEN!A:A, 0)),0)</f>
        <v>0</v>
      </c>
      <c r="R174" s="134">
        <f>_xlfn.IFNA(INDEX(TUSSENBEREKENINGEN!H:H, MATCH('Footprint incl maatregelen'!D174, TUSSENBEREKENINGEN!A:A, 0)),0)</f>
        <v>0</v>
      </c>
      <c r="S174" s="33">
        <f>_xlfn.IFNA(INDEX(TUSSENBEREKENINGEN!H:H, MATCH('Footprint incl maatregelen'!E174, TUSSENBEREKENINGEN!A:A, 0)),0)</f>
        <v>0</v>
      </c>
      <c r="T174" s="120" cm="1">
        <f t="array" ref="T174">_xlfn.IFNA(INDEX('CO2 referentie footprint'!E:E, MATCH(1, (('CO2 referentie footprint'!A:A='Footprint incl maatregelen'!A174)*('CO2 referentie footprint'!C:C='Footprint incl maatregelen'!B174)*('CO2 referentie footprint'!D:D='Footprint incl maatregelen'!C174)), 0)),0)</f>
        <v>0</v>
      </c>
      <c r="U174" s="119">
        <f>_xlfn.IFNA(IF(G174 = "", T174 + (T174 * F174), T174 + (T174 * (F174 + G174)))*(1-'Materieel en Transport'!$I$40),0)</f>
        <v>0</v>
      </c>
      <c r="V174" s="119">
        <f>_xlfn.IFNA(IF(I174="", T174+(T174*H174), T174+(T174*(H174+I174)))*(1-'Materieel en Transport'!$J$40),0)</f>
        <v>0</v>
      </c>
      <c r="W174" s="119">
        <f>_xlfn.IFNA(IF(K174="",T174+(T174*J174),T174+(T174*(J174+K174)))*(1-'Materieel en Transport'!$K$40),0)</f>
        <v>0</v>
      </c>
      <c r="X174" s="119">
        <f>_xlfn.IFNA(IF(M174="",T174+(T174*L174),T174+(T174*(L174+M174)))*(1-'Materieel en Transport'!$L$40),0)</f>
        <v>0</v>
      </c>
      <c r="Y174" s="119">
        <f>_xlfn.IFNA(IF(O174="",T174+(T174*N174),T174+(T174*(N174+O174)))*(1-'Materieel en Transport'!$M$40),0)</f>
        <v>0</v>
      </c>
      <c r="Z174" s="119">
        <f>_xlfn.IFNA(IF(Q174="",T174+(T174*P174),T174+(T174*(P174+Q174)))*(1-'Materieel en Transport'!$N$40),0)</f>
        <v>0</v>
      </c>
      <c r="AA174" s="119">
        <f>_xlfn.IFNA(IF(S174="",T174+(T174*R174),T174+(T174*(R174+S174)))*(1-'Materieel en Transport'!$O$40),0)</f>
        <v>0</v>
      </c>
    </row>
    <row r="175" spans="1:27" x14ac:dyDescent="0.35">
      <c r="A175" s="125" t="s">
        <v>148</v>
      </c>
      <c r="B175" s="128" t="s">
        <v>150</v>
      </c>
      <c r="C175" s="128" t="s">
        <v>60</v>
      </c>
      <c r="D175" s="128" t="s">
        <v>38</v>
      </c>
      <c r="E175" s="131"/>
      <c r="F175" s="137">
        <f>_xlfn.IFNA(INDEX(TUSSENBEREKENINGEN!B:B, MATCH('Footprint incl maatregelen'!D175, TUSSENBEREKENINGEN!A:A, 0)),0)</f>
        <v>0</v>
      </c>
      <c r="G175" s="33">
        <f>_xlfn.IFNA(INDEX(TUSSENBEREKENINGEN!B:B, MATCH('Footprint incl maatregelen'!E175, TUSSENBEREKENINGEN!A:A, 0)),0)</f>
        <v>0</v>
      </c>
      <c r="H175" s="134">
        <f>_xlfn.IFNA(INDEX(TUSSENBEREKENINGEN!C:C, MATCH('Footprint incl maatregelen'!D175, TUSSENBEREKENINGEN!A:A, 0)),0)</f>
        <v>0</v>
      </c>
      <c r="I175" s="33">
        <f>_xlfn.IFNA(INDEX(TUSSENBEREKENINGEN!C:C, MATCH('Footprint incl maatregelen'!E175, TUSSENBEREKENINGEN!A:A, 0)),0)</f>
        <v>0</v>
      </c>
      <c r="J175" s="134">
        <f>_xlfn.IFNA(INDEX(TUSSENBEREKENINGEN!D:D, MATCH('Footprint incl maatregelen'!D175, TUSSENBEREKENINGEN!A:A, 0)),0)</f>
        <v>0</v>
      </c>
      <c r="K175" s="33">
        <f>_xlfn.IFNA(INDEX(TUSSENBEREKENINGEN!D:D, MATCH('Footprint incl maatregelen'!E175, TUSSENBEREKENINGEN!A:A, 0)),0)</f>
        <v>0</v>
      </c>
      <c r="L175" s="134">
        <f>_xlfn.IFNA(INDEX(TUSSENBEREKENINGEN!E:E, MATCH('Footprint incl maatregelen'!D175, TUSSENBEREKENINGEN!A:A, 0)),0)</f>
        <v>0</v>
      </c>
      <c r="M175" s="33">
        <f>_xlfn.IFNA(INDEX(TUSSENBEREKENINGEN!E:E, MATCH('Footprint incl maatregelen'!E175, TUSSENBEREKENINGEN!A:A, 0)),0)</f>
        <v>0</v>
      </c>
      <c r="N175" s="134">
        <f>_xlfn.IFNA(INDEX(TUSSENBEREKENINGEN!F:F, MATCH('Footprint incl maatregelen'!D175, TUSSENBEREKENINGEN!A:A, 0)),0)</f>
        <v>0</v>
      </c>
      <c r="O175" s="33">
        <f>_xlfn.IFNA(INDEX(TUSSENBEREKENINGEN!F:F, MATCH('Footprint incl maatregelen'!E175, TUSSENBEREKENINGEN!A:A, 0)),0)</f>
        <v>0</v>
      </c>
      <c r="P175" s="134">
        <f>_xlfn.IFNA(INDEX(TUSSENBEREKENINGEN!G:G, MATCH('Footprint incl maatregelen'!D175, TUSSENBEREKENINGEN!A:A, 0)),0)</f>
        <v>0</v>
      </c>
      <c r="Q175" s="33">
        <f>_xlfn.IFNA(INDEX(TUSSENBEREKENINGEN!G:G, MATCH('Footprint incl maatregelen'!E175, TUSSENBEREKENINGEN!A:A, 0)),0)</f>
        <v>0</v>
      </c>
      <c r="R175" s="134">
        <f>_xlfn.IFNA(INDEX(TUSSENBEREKENINGEN!H:H, MATCH('Footprint incl maatregelen'!D175, TUSSENBEREKENINGEN!A:A, 0)),0)</f>
        <v>0</v>
      </c>
      <c r="S175" s="33">
        <f>_xlfn.IFNA(INDEX(TUSSENBEREKENINGEN!H:H, MATCH('Footprint incl maatregelen'!E175, TUSSENBEREKENINGEN!A:A, 0)),0)</f>
        <v>0</v>
      </c>
      <c r="T175" s="120" cm="1">
        <f t="array" ref="T175">_xlfn.IFNA(INDEX('CO2 referentie footprint'!E:E, MATCH(1, (('CO2 referentie footprint'!A:A='Footprint incl maatregelen'!A175)*('CO2 referentie footprint'!C:C='Footprint incl maatregelen'!B175)*('CO2 referentie footprint'!D:D='Footprint incl maatregelen'!C175)), 0)),0)</f>
        <v>0</v>
      </c>
      <c r="U175" s="119">
        <f>_xlfn.IFNA(IF(G175 = "", T175 + (T175 * F175), T175 + (T175 * (F175 + G175)))*(1-'Materieel en Transport'!$I$40),0)</f>
        <v>0</v>
      </c>
      <c r="V175" s="119">
        <f>_xlfn.IFNA(IF(I175="", T175+(T175*H175), T175+(T175*(H175+I175)))*(1-'Materieel en Transport'!$J$40),0)</f>
        <v>0</v>
      </c>
      <c r="W175" s="119">
        <f>_xlfn.IFNA(IF(K175="",T175+(T175*J175),T175+(T175*(J175+K175)))*(1-'Materieel en Transport'!$K$40),0)</f>
        <v>0</v>
      </c>
      <c r="X175" s="119">
        <f>_xlfn.IFNA(IF(M175="",T175+(T175*L175),T175+(T175*(L175+M175)))*(1-'Materieel en Transport'!$L$40),0)</f>
        <v>0</v>
      </c>
      <c r="Y175" s="119">
        <f>_xlfn.IFNA(IF(O175="",T175+(T175*N175),T175+(T175*(N175+O175)))*(1-'Materieel en Transport'!$M$40),0)</f>
        <v>0</v>
      </c>
      <c r="Z175" s="119">
        <f>_xlfn.IFNA(IF(Q175="",T175+(T175*P175),T175+(T175*(P175+Q175)))*(1-'Materieel en Transport'!$N$40),0)</f>
        <v>0</v>
      </c>
      <c r="AA175" s="119">
        <f>_xlfn.IFNA(IF(S175="",T175+(T175*R175),T175+(T175*(R175+S175)))*(1-'Materieel en Transport'!$O$40),0)</f>
        <v>0</v>
      </c>
    </row>
    <row r="176" spans="1:27" x14ac:dyDescent="0.35">
      <c r="A176" s="125" t="s">
        <v>148</v>
      </c>
      <c r="B176" s="128" t="s">
        <v>151</v>
      </c>
      <c r="C176" s="128" t="s">
        <v>67</v>
      </c>
      <c r="D176" s="128" t="s">
        <v>28</v>
      </c>
      <c r="E176" s="131" t="s">
        <v>29</v>
      </c>
      <c r="F176" s="137">
        <f>_xlfn.IFNA(INDEX(TUSSENBEREKENINGEN!B:B, MATCH('Footprint incl maatregelen'!D176, TUSSENBEREKENINGEN!A:A, 0)),0)</f>
        <v>0</v>
      </c>
      <c r="G176" s="33">
        <f>_xlfn.IFNA(INDEX(TUSSENBEREKENINGEN!B:B, MATCH('Footprint incl maatregelen'!E176, TUSSENBEREKENINGEN!A:A, 0)),0)</f>
        <v>0</v>
      </c>
      <c r="H176" s="134">
        <f>_xlfn.IFNA(INDEX(TUSSENBEREKENINGEN!C:C, MATCH('Footprint incl maatregelen'!D176, TUSSENBEREKENINGEN!A:A, 0)),0)</f>
        <v>0</v>
      </c>
      <c r="I176" s="33">
        <f>_xlfn.IFNA(INDEX(TUSSENBEREKENINGEN!C:C, MATCH('Footprint incl maatregelen'!E176, TUSSENBEREKENINGEN!A:A, 0)),0)</f>
        <v>0</v>
      </c>
      <c r="J176" s="134">
        <f>_xlfn.IFNA(INDEX(TUSSENBEREKENINGEN!D:D, MATCH('Footprint incl maatregelen'!D176, TUSSENBEREKENINGEN!A:A, 0)),0)</f>
        <v>0</v>
      </c>
      <c r="K176" s="33">
        <f>_xlfn.IFNA(INDEX(TUSSENBEREKENINGEN!D:D, MATCH('Footprint incl maatregelen'!E176, TUSSENBEREKENINGEN!A:A, 0)),0)</f>
        <v>0</v>
      </c>
      <c r="L176" s="134">
        <f>_xlfn.IFNA(INDEX(TUSSENBEREKENINGEN!E:E, MATCH('Footprint incl maatregelen'!D176, TUSSENBEREKENINGEN!A:A, 0)),0)</f>
        <v>0</v>
      </c>
      <c r="M176" s="33">
        <f>_xlfn.IFNA(INDEX(TUSSENBEREKENINGEN!E:E, MATCH('Footprint incl maatregelen'!E176, TUSSENBEREKENINGEN!A:A, 0)),0)</f>
        <v>0</v>
      </c>
      <c r="N176" s="134">
        <f>_xlfn.IFNA(INDEX(TUSSENBEREKENINGEN!F:F, MATCH('Footprint incl maatregelen'!D176, TUSSENBEREKENINGEN!A:A, 0)),0)</f>
        <v>0</v>
      </c>
      <c r="O176" s="33">
        <f>_xlfn.IFNA(INDEX(TUSSENBEREKENINGEN!F:F, MATCH('Footprint incl maatregelen'!E176, TUSSENBEREKENINGEN!A:A, 0)),0)</f>
        <v>0</v>
      </c>
      <c r="P176" s="134">
        <f>_xlfn.IFNA(INDEX(TUSSENBEREKENINGEN!G:G, MATCH('Footprint incl maatregelen'!D176, TUSSENBEREKENINGEN!A:A, 0)),0)</f>
        <v>0</v>
      </c>
      <c r="Q176" s="33">
        <f>_xlfn.IFNA(INDEX(TUSSENBEREKENINGEN!G:G, MATCH('Footprint incl maatregelen'!E176, TUSSENBEREKENINGEN!A:A, 0)),0)</f>
        <v>0</v>
      </c>
      <c r="R176" s="134">
        <f>_xlfn.IFNA(INDEX(TUSSENBEREKENINGEN!H:H, MATCH('Footprint incl maatregelen'!D176, TUSSENBEREKENINGEN!A:A, 0)),0)</f>
        <v>0</v>
      </c>
      <c r="S176" s="33">
        <f>_xlfn.IFNA(INDEX(TUSSENBEREKENINGEN!H:H, MATCH('Footprint incl maatregelen'!E176, TUSSENBEREKENINGEN!A:A, 0)),0)</f>
        <v>0</v>
      </c>
      <c r="T176" s="120" cm="1">
        <f t="array" ref="T176">_xlfn.IFNA(INDEX('CO2 referentie footprint'!E:E, MATCH(1, (('CO2 referentie footprint'!A:A='Footprint incl maatregelen'!A176)*('CO2 referentie footprint'!C:C='Footprint incl maatregelen'!B176)*('CO2 referentie footprint'!D:D='Footprint incl maatregelen'!C176)), 0)),0)</f>
        <v>0</v>
      </c>
      <c r="U176" s="119">
        <f>_xlfn.IFNA(IF(G176 = "", T176 + (T176 * F176), T176 + (T176 * (F176 + G176)))*(1-'Materieel en Transport'!$I$40),0)</f>
        <v>0</v>
      </c>
      <c r="V176" s="119">
        <f>_xlfn.IFNA(IF(I176="", T176+(T176*H176), T176+(T176*(H176+I176)))*(1-'Materieel en Transport'!$J$40),0)</f>
        <v>0</v>
      </c>
      <c r="W176" s="119">
        <f>_xlfn.IFNA(IF(K176="",T176+(T176*J176),T176+(T176*(J176+K176)))*(1-'Materieel en Transport'!$K$40),0)</f>
        <v>0</v>
      </c>
      <c r="X176" s="119">
        <f>_xlfn.IFNA(IF(M176="",T176+(T176*L176),T176+(T176*(L176+M176)))*(1-'Materieel en Transport'!$L$40),0)</f>
        <v>0</v>
      </c>
      <c r="Y176" s="119">
        <f>_xlfn.IFNA(IF(O176="",T176+(T176*N176),T176+(T176*(N176+O176)))*(1-'Materieel en Transport'!$M$40),0)</f>
        <v>0</v>
      </c>
      <c r="Z176" s="119">
        <f>_xlfn.IFNA(IF(Q176="",T176+(T176*P176),T176+(T176*(P176+Q176)))*(1-'Materieel en Transport'!$N$40),0)</f>
        <v>0</v>
      </c>
      <c r="AA176" s="119">
        <f>_xlfn.IFNA(IF(S176="",T176+(T176*R176),T176+(T176*(R176+S176)))*(1-'Materieel en Transport'!$O$40),0)</f>
        <v>0</v>
      </c>
    </row>
    <row r="177" spans="1:27" x14ac:dyDescent="0.35">
      <c r="A177" s="125" t="s">
        <v>148</v>
      </c>
      <c r="B177" s="128" t="s">
        <v>151</v>
      </c>
      <c r="C177" s="128" t="s">
        <v>58</v>
      </c>
      <c r="D177" s="128" t="s">
        <v>59</v>
      </c>
      <c r="E177" s="131"/>
      <c r="F177" s="137">
        <f>_xlfn.IFNA(INDEX(TUSSENBEREKENINGEN!B:B, MATCH('Footprint incl maatregelen'!D177, TUSSENBEREKENINGEN!A:A, 0)),0)</f>
        <v>0</v>
      </c>
      <c r="G177" s="33">
        <f>_xlfn.IFNA(INDEX(TUSSENBEREKENINGEN!B:B, MATCH('Footprint incl maatregelen'!E177, TUSSENBEREKENINGEN!A:A, 0)),0)</f>
        <v>0</v>
      </c>
      <c r="H177" s="134">
        <f>_xlfn.IFNA(INDEX(TUSSENBEREKENINGEN!C:C, MATCH('Footprint incl maatregelen'!D177, TUSSENBEREKENINGEN!A:A, 0)),0)</f>
        <v>0</v>
      </c>
      <c r="I177" s="33">
        <f>_xlfn.IFNA(INDEX(TUSSENBEREKENINGEN!C:C, MATCH('Footprint incl maatregelen'!E177, TUSSENBEREKENINGEN!A:A, 0)),0)</f>
        <v>0</v>
      </c>
      <c r="J177" s="134">
        <f>_xlfn.IFNA(INDEX(TUSSENBEREKENINGEN!D:D, MATCH('Footprint incl maatregelen'!D177, TUSSENBEREKENINGEN!A:A, 0)),0)</f>
        <v>0</v>
      </c>
      <c r="K177" s="33">
        <f>_xlfn.IFNA(INDEX(TUSSENBEREKENINGEN!D:D, MATCH('Footprint incl maatregelen'!E177, TUSSENBEREKENINGEN!A:A, 0)),0)</f>
        <v>0</v>
      </c>
      <c r="L177" s="134">
        <f>_xlfn.IFNA(INDEX(TUSSENBEREKENINGEN!E:E, MATCH('Footprint incl maatregelen'!D177, TUSSENBEREKENINGEN!A:A, 0)),0)</f>
        <v>0</v>
      </c>
      <c r="M177" s="33">
        <f>_xlfn.IFNA(INDEX(TUSSENBEREKENINGEN!E:E, MATCH('Footprint incl maatregelen'!E177, TUSSENBEREKENINGEN!A:A, 0)),0)</f>
        <v>0</v>
      </c>
      <c r="N177" s="134">
        <f>_xlfn.IFNA(INDEX(TUSSENBEREKENINGEN!F:F, MATCH('Footprint incl maatregelen'!D177, TUSSENBEREKENINGEN!A:A, 0)),0)</f>
        <v>0</v>
      </c>
      <c r="O177" s="33">
        <f>_xlfn.IFNA(INDEX(TUSSENBEREKENINGEN!F:F, MATCH('Footprint incl maatregelen'!E177, TUSSENBEREKENINGEN!A:A, 0)),0)</f>
        <v>0</v>
      </c>
      <c r="P177" s="134">
        <f>_xlfn.IFNA(INDEX(TUSSENBEREKENINGEN!G:G, MATCH('Footprint incl maatregelen'!D177, TUSSENBEREKENINGEN!A:A, 0)),0)</f>
        <v>0</v>
      </c>
      <c r="Q177" s="33">
        <f>_xlfn.IFNA(INDEX(TUSSENBEREKENINGEN!G:G, MATCH('Footprint incl maatregelen'!E177, TUSSENBEREKENINGEN!A:A, 0)),0)</f>
        <v>0</v>
      </c>
      <c r="R177" s="134">
        <f>_xlfn.IFNA(INDEX(TUSSENBEREKENINGEN!H:H, MATCH('Footprint incl maatregelen'!D177, TUSSENBEREKENINGEN!A:A, 0)),0)</f>
        <v>0</v>
      </c>
      <c r="S177" s="33">
        <f>_xlfn.IFNA(INDEX(TUSSENBEREKENINGEN!H:H, MATCH('Footprint incl maatregelen'!E177, TUSSENBEREKENINGEN!A:A, 0)),0)</f>
        <v>0</v>
      </c>
      <c r="T177" s="120" cm="1">
        <f t="array" ref="T177">_xlfn.IFNA(INDEX('CO2 referentie footprint'!E:E, MATCH(1, (('CO2 referentie footprint'!A:A='Footprint incl maatregelen'!A177)*('CO2 referentie footprint'!C:C='Footprint incl maatregelen'!B177)*('CO2 referentie footprint'!D:D='Footprint incl maatregelen'!C177)), 0)),0)</f>
        <v>0</v>
      </c>
      <c r="U177" s="119">
        <f>_xlfn.IFNA(IF(G177 = "", T177 + (T177 * F177), T177 + (T177 * (F177 + G177)))*(1-'Materieel en Transport'!$I$40),0)</f>
        <v>0</v>
      </c>
      <c r="V177" s="119">
        <f>_xlfn.IFNA(IF(I177="", T177+(T177*H177), T177+(T177*(H177+I177)))*(1-'Materieel en Transport'!$J$40),0)</f>
        <v>0</v>
      </c>
      <c r="W177" s="119">
        <f>_xlfn.IFNA(IF(K177="",T177+(T177*J177),T177+(T177*(J177+K177)))*(1-'Materieel en Transport'!$K$40),0)</f>
        <v>0</v>
      </c>
      <c r="X177" s="119">
        <f>_xlfn.IFNA(IF(M177="",T177+(T177*L177),T177+(T177*(L177+M177)))*(1-'Materieel en Transport'!$L$40),0)</f>
        <v>0</v>
      </c>
      <c r="Y177" s="119">
        <f>_xlfn.IFNA(IF(O177="",T177+(T177*N177),T177+(T177*(N177+O177)))*(1-'Materieel en Transport'!$M$40),0)</f>
        <v>0</v>
      </c>
      <c r="Z177" s="119">
        <f>_xlfn.IFNA(IF(Q177="",T177+(T177*P177),T177+(T177*(P177+Q177)))*(1-'Materieel en Transport'!$N$40),0)</f>
        <v>0</v>
      </c>
      <c r="AA177" s="119">
        <f>_xlfn.IFNA(IF(S177="",T177+(T177*R177),T177+(T177*(R177+S177)))*(1-'Materieel en Transport'!$O$40),0)</f>
        <v>0</v>
      </c>
    </row>
    <row r="178" spans="1:27" x14ac:dyDescent="0.35">
      <c r="A178" s="125" t="s">
        <v>148</v>
      </c>
      <c r="B178" s="128" t="s">
        <v>152</v>
      </c>
      <c r="C178" s="128" t="s">
        <v>69</v>
      </c>
      <c r="D178" s="128" t="s">
        <v>31</v>
      </c>
      <c r="E178" s="131" t="s">
        <v>32</v>
      </c>
      <c r="F178" s="137">
        <f>_xlfn.IFNA(INDEX(TUSSENBEREKENINGEN!B:B, MATCH('Footprint incl maatregelen'!D178, TUSSENBEREKENINGEN!A:A, 0)),0)</f>
        <v>0</v>
      </c>
      <c r="G178" s="33">
        <f>_xlfn.IFNA(INDEX(TUSSENBEREKENINGEN!B:B, MATCH('Footprint incl maatregelen'!E178, TUSSENBEREKENINGEN!A:A, 0)),0)</f>
        <v>0</v>
      </c>
      <c r="H178" s="134">
        <f>_xlfn.IFNA(INDEX(TUSSENBEREKENINGEN!C:C, MATCH('Footprint incl maatregelen'!D178, TUSSENBEREKENINGEN!A:A, 0)),0)</f>
        <v>0</v>
      </c>
      <c r="I178" s="33">
        <f>_xlfn.IFNA(INDEX(TUSSENBEREKENINGEN!C:C, MATCH('Footprint incl maatregelen'!E178, TUSSENBEREKENINGEN!A:A, 0)),0)</f>
        <v>0</v>
      </c>
      <c r="J178" s="134">
        <f>_xlfn.IFNA(INDEX(TUSSENBEREKENINGEN!D:D, MATCH('Footprint incl maatregelen'!D178, TUSSENBEREKENINGEN!A:A, 0)),0)</f>
        <v>0</v>
      </c>
      <c r="K178" s="33">
        <f>_xlfn.IFNA(INDEX(TUSSENBEREKENINGEN!D:D, MATCH('Footprint incl maatregelen'!E178, TUSSENBEREKENINGEN!A:A, 0)),0)</f>
        <v>0</v>
      </c>
      <c r="L178" s="134">
        <f>_xlfn.IFNA(INDEX(TUSSENBEREKENINGEN!E:E, MATCH('Footprint incl maatregelen'!D178, TUSSENBEREKENINGEN!A:A, 0)),0)</f>
        <v>0</v>
      </c>
      <c r="M178" s="33">
        <f>_xlfn.IFNA(INDEX(TUSSENBEREKENINGEN!E:E, MATCH('Footprint incl maatregelen'!E178, TUSSENBEREKENINGEN!A:A, 0)),0)</f>
        <v>0</v>
      </c>
      <c r="N178" s="134">
        <f>_xlfn.IFNA(INDEX(TUSSENBEREKENINGEN!F:F, MATCH('Footprint incl maatregelen'!D178, TUSSENBEREKENINGEN!A:A, 0)),0)</f>
        <v>0</v>
      </c>
      <c r="O178" s="33">
        <f>_xlfn.IFNA(INDEX(TUSSENBEREKENINGEN!F:F, MATCH('Footprint incl maatregelen'!E178, TUSSENBEREKENINGEN!A:A, 0)),0)</f>
        <v>0</v>
      </c>
      <c r="P178" s="134">
        <f>_xlfn.IFNA(INDEX(TUSSENBEREKENINGEN!G:G, MATCH('Footprint incl maatregelen'!D178, TUSSENBEREKENINGEN!A:A, 0)),0)</f>
        <v>0</v>
      </c>
      <c r="Q178" s="33">
        <f>_xlfn.IFNA(INDEX(TUSSENBEREKENINGEN!G:G, MATCH('Footprint incl maatregelen'!E178, TUSSENBEREKENINGEN!A:A, 0)),0)</f>
        <v>0</v>
      </c>
      <c r="R178" s="134">
        <f>_xlfn.IFNA(INDEX(TUSSENBEREKENINGEN!H:H, MATCH('Footprint incl maatregelen'!D178, TUSSENBEREKENINGEN!A:A, 0)),0)</f>
        <v>0</v>
      </c>
      <c r="S178" s="33">
        <f>_xlfn.IFNA(INDEX(TUSSENBEREKENINGEN!H:H, MATCH('Footprint incl maatregelen'!E178, TUSSENBEREKENINGEN!A:A, 0)),0)</f>
        <v>0</v>
      </c>
      <c r="T178" s="120" cm="1">
        <f t="array" ref="T178">_xlfn.IFNA(INDEX('CO2 referentie footprint'!E:E, MATCH(1, (('CO2 referentie footprint'!A:A='Footprint incl maatregelen'!A178)*('CO2 referentie footprint'!C:C='Footprint incl maatregelen'!B178)*('CO2 referentie footprint'!D:D='Footprint incl maatregelen'!C178)), 0)),0)</f>
        <v>0</v>
      </c>
      <c r="U178" s="119">
        <f>_xlfn.IFNA(IF(G178 = "", T178 + (T178 * F178), T178 + (T178 * (F178 + G178)))*(1-'Materieel en Transport'!$I$40),0)</f>
        <v>0</v>
      </c>
      <c r="V178" s="119">
        <f>_xlfn.IFNA(IF(I178="", T178+(T178*H178), T178+(T178*(H178+I178)))*(1-'Materieel en Transport'!$J$40),0)</f>
        <v>0</v>
      </c>
      <c r="W178" s="119">
        <f>_xlfn.IFNA(IF(K178="",T178+(T178*J178),T178+(T178*(J178+K178)))*(1-'Materieel en Transport'!$K$40),0)</f>
        <v>0</v>
      </c>
      <c r="X178" s="119">
        <f>_xlfn.IFNA(IF(M178="",T178+(T178*L178),T178+(T178*(L178+M178)))*(1-'Materieel en Transport'!$L$40),0)</f>
        <v>0</v>
      </c>
      <c r="Y178" s="119">
        <f>_xlfn.IFNA(IF(O178="",T178+(T178*N178),T178+(T178*(N178+O178)))*(1-'Materieel en Transport'!$M$40),0)</f>
        <v>0</v>
      </c>
      <c r="Z178" s="119">
        <f>_xlfn.IFNA(IF(Q178="",T178+(T178*P178),T178+(T178*(P178+Q178)))*(1-'Materieel en Transport'!$N$40),0)</f>
        <v>0</v>
      </c>
      <c r="AA178" s="119">
        <f>_xlfn.IFNA(IF(S178="",T178+(T178*R178),T178+(T178*(R178+S178)))*(1-'Materieel en Transport'!$O$40),0)</f>
        <v>0</v>
      </c>
    </row>
    <row r="179" spans="1:27" x14ac:dyDescent="0.35">
      <c r="A179" s="125" t="s">
        <v>148</v>
      </c>
      <c r="B179" s="128" t="s">
        <v>152</v>
      </c>
      <c r="C179" s="128" t="s">
        <v>58</v>
      </c>
      <c r="D179" s="128" t="s">
        <v>59</v>
      </c>
      <c r="E179" s="131"/>
      <c r="F179" s="137">
        <f>_xlfn.IFNA(INDEX(TUSSENBEREKENINGEN!B:B, MATCH('Footprint incl maatregelen'!D179, TUSSENBEREKENINGEN!A:A, 0)),0)</f>
        <v>0</v>
      </c>
      <c r="G179" s="33">
        <f>_xlfn.IFNA(INDEX(TUSSENBEREKENINGEN!B:B, MATCH('Footprint incl maatregelen'!E179, TUSSENBEREKENINGEN!A:A, 0)),0)</f>
        <v>0</v>
      </c>
      <c r="H179" s="134">
        <f>_xlfn.IFNA(INDEX(TUSSENBEREKENINGEN!C:C, MATCH('Footprint incl maatregelen'!D179, TUSSENBEREKENINGEN!A:A, 0)),0)</f>
        <v>0</v>
      </c>
      <c r="I179" s="33">
        <f>_xlfn.IFNA(INDEX(TUSSENBEREKENINGEN!C:C, MATCH('Footprint incl maatregelen'!E179, TUSSENBEREKENINGEN!A:A, 0)),0)</f>
        <v>0</v>
      </c>
      <c r="J179" s="134">
        <f>_xlfn.IFNA(INDEX(TUSSENBEREKENINGEN!D:D, MATCH('Footprint incl maatregelen'!D179, TUSSENBEREKENINGEN!A:A, 0)),0)</f>
        <v>0</v>
      </c>
      <c r="K179" s="33">
        <f>_xlfn.IFNA(INDEX(TUSSENBEREKENINGEN!D:D, MATCH('Footprint incl maatregelen'!E179, TUSSENBEREKENINGEN!A:A, 0)),0)</f>
        <v>0</v>
      </c>
      <c r="L179" s="134">
        <f>_xlfn.IFNA(INDEX(TUSSENBEREKENINGEN!E:E, MATCH('Footprint incl maatregelen'!D179, TUSSENBEREKENINGEN!A:A, 0)),0)</f>
        <v>0</v>
      </c>
      <c r="M179" s="33">
        <f>_xlfn.IFNA(INDEX(TUSSENBEREKENINGEN!E:E, MATCH('Footprint incl maatregelen'!E179, TUSSENBEREKENINGEN!A:A, 0)),0)</f>
        <v>0</v>
      </c>
      <c r="N179" s="134">
        <f>_xlfn.IFNA(INDEX(TUSSENBEREKENINGEN!F:F, MATCH('Footprint incl maatregelen'!D179, TUSSENBEREKENINGEN!A:A, 0)),0)</f>
        <v>0</v>
      </c>
      <c r="O179" s="33">
        <f>_xlfn.IFNA(INDEX(TUSSENBEREKENINGEN!F:F, MATCH('Footprint incl maatregelen'!E179, TUSSENBEREKENINGEN!A:A, 0)),0)</f>
        <v>0</v>
      </c>
      <c r="P179" s="134">
        <f>_xlfn.IFNA(INDEX(TUSSENBEREKENINGEN!G:G, MATCH('Footprint incl maatregelen'!D179, TUSSENBEREKENINGEN!A:A, 0)),0)</f>
        <v>0</v>
      </c>
      <c r="Q179" s="33">
        <f>_xlfn.IFNA(INDEX(TUSSENBEREKENINGEN!G:G, MATCH('Footprint incl maatregelen'!E179, TUSSENBEREKENINGEN!A:A, 0)),0)</f>
        <v>0</v>
      </c>
      <c r="R179" s="134">
        <f>_xlfn.IFNA(INDEX(TUSSENBEREKENINGEN!H:H, MATCH('Footprint incl maatregelen'!D179, TUSSENBEREKENINGEN!A:A, 0)),0)</f>
        <v>0</v>
      </c>
      <c r="S179" s="33">
        <f>_xlfn.IFNA(INDEX(TUSSENBEREKENINGEN!H:H, MATCH('Footprint incl maatregelen'!E179, TUSSENBEREKENINGEN!A:A, 0)),0)</f>
        <v>0</v>
      </c>
      <c r="T179" s="120" cm="1">
        <f t="array" ref="T179">_xlfn.IFNA(INDEX('CO2 referentie footprint'!E:E, MATCH(1, (('CO2 referentie footprint'!A:A='Footprint incl maatregelen'!A179)*('CO2 referentie footprint'!C:C='Footprint incl maatregelen'!B179)*('CO2 referentie footprint'!D:D='Footprint incl maatregelen'!C179)), 0)),0)</f>
        <v>0</v>
      </c>
      <c r="U179" s="119">
        <f>_xlfn.IFNA(IF(G179 = "", T179 + (T179 * F179), T179 + (T179 * (F179 + G179)))*(1-'Materieel en Transport'!$I$40),0)</f>
        <v>0</v>
      </c>
      <c r="V179" s="119">
        <f>_xlfn.IFNA(IF(I179="", T179+(T179*H179), T179+(T179*(H179+I179)))*(1-'Materieel en Transport'!$J$40),0)</f>
        <v>0</v>
      </c>
      <c r="W179" s="119">
        <f>_xlfn.IFNA(IF(K179="",T179+(T179*J179),T179+(T179*(J179+K179)))*(1-'Materieel en Transport'!$K$40),0)</f>
        <v>0</v>
      </c>
      <c r="X179" s="119">
        <f>_xlfn.IFNA(IF(M179="",T179+(T179*L179),T179+(T179*(L179+M179)))*(1-'Materieel en Transport'!$L$40),0)</f>
        <v>0</v>
      </c>
      <c r="Y179" s="119">
        <f>_xlfn.IFNA(IF(O179="",T179+(T179*N179),T179+(T179*(N179+O179)))*(1-'Materieel en Transport'!$M$40),0)</f>
        <v>0</v>
      </c>
      <c r="Z179" s="119">
        <f>_xlfn.IFNA(IF(Q179="",T179+(T179*P179),T179+(T179*(P179+Q179)))*(1-'Materieel en Transport'!$N$40),0)</f>
        <v>0</v>
      </c>
      <c r="AA179" s="119">
        <f>_xlfn.IFNA(IF(S179="",T179+(T179*R179),T179+(T179*(R179+S179)))*(1-'Materieel en Transport'!$O$40),0)</f>
        <v>0</v>
      </c>
    </row>
    <row r="180" spans="1:27" x14ac:dyDescent="0.35">
      <c r="A180" s="125" t="s">
        <v>148</v>
      </c>
      <c r="B180" s="128" t="s">
        <v>153</v>
      </c>
      <c r="C180" s="128" t="s">
        <v>153</v>
      </c>
      <c r="D180" s="128">
        <v>0</v>
      </c>
      <c r="E180" s="131"/>
      <c r="F180" s="137">
        <f>_xlfn.IFNA(INDEX(TUSSENBEREKENINGEN!B:B, MATCH('Footprint incl maatregelen'!D180, TUSSENBEREKENINGEN!A:A, 0)),0)</f>
        <v>0</v>
      </c>
      <c r="G180" s="33">
        <f>_xlfn.IFNA(INDEX(TUSSENBEREKENINGEN!B:B, MATCH('Footprint incl maatregelen'!E180, TUSSENBEREKENINGEN!A:A, 0)),0)</f>
        <v>0</v>
      </c>
      <c r="H180" s="134">
        <f>_xlfn.IFNA(INDEX(TUSSENBEREKENINGEN!C:C, MATCH('Footprint incl maatregelen'!D180, TUSSENBEREKENINGEN!A:A, 0)),0)</f>
        <v>0</v>
      </c>
      <c r="I180" s="33">
        <f>_xlfn.IFNA(INDEX(TUSSENBEREKENINGEN!C:C, MATCH('Footprint incl maatregelen'!E180, TUSSENBEREKENINGEN!A:A, 0)),0)</f>
        <v>0</v>
      </c>
      <c r="J180" s="134">
        <f>_xlfn.IFNA(INDEX(TUSSENBEREKENINGEN!D:D, MATCH('Footprint incl maatregelen'!D180, TUSSENBEREKENINGEN!A:A, 0)),0)</f>
        <v>0</v>
      </c>
      <c r="K180" s="33">
        <f>_xlfn.IFNA(INDEX(TUSSENBEREKENINGEN!D:D, MATCH('Footprint incl maatregelen'!E180, TUSSENBEREKENINGEN!A:A, 0)),0)</f>
        <v>0</v>
      </c>
      <c r="L180" s="134">
        <f>_xlfn.IFNA(INDEX(TUSSENBEREKENINGEN!E:E, MATCH('Footprint incl maatregelen'!D180, TUSSENBEREKENINGEN!A:A, 0)),0)</f>
        <v>0</v>
      </c>
      <c r="M180" s="33">
        <f>_xlfn.IFNA(INDEX(TUSSENBEREKENINGEN!E:E, MATCH('Footprint incl maatregelen'!E180, TUSSENBEREKENINGEN!A:A, 0)),0)</f>
        <v>0</v>
      </c>
      <c r="N180" s="134">
        <f>_xlfn.IFNA(INDEX(TUSSENBEREKENINGEN!F:F, MATCH('Footprint incl maatregelen'!D180, TUSSENBEREKENINGEN!A:A, 0)),0)</f>
        <v>0</v>
      </c>
      <c r="O180" s="33">
        <f>_xlfn.IFNA(INDEX(TUSSENBEREKENINGEN!F:F, MATCH('Footprint incl maatregelen'!E180, TUSSENBEREKENINGEN!A:A, 0)),0)</f>
        <v>0</v>
      </c>
      <c r="P180" s="134">
        <f>_xlfn.IFNA(INDEX(TUSSENBEREKENINGEN!G:G, MATCH('Footprint incl maatregelen'!D180, TUSSENBEREKENINGEN!A:A, 0)),0)</f>
        <v>0</v>
      </c>
      <c r="Q180" s="33">
        <f>_xlfn.IFNA(INDEX(TUSSENBEREKENINGEN!G:G, MATCH('Footprint incl maatregelen'!E180, TUSSENBEREKENINGEN!A:A, 0)),0)</f>
        <v>0</v>
      </c>
      <c r="R180" s="134">
        <f>_xlfn.IFNA(INDEX(TUSSENBEREKENINGEN!H:H, MATCH('Footprint incl maatregelen'!D180, TUSSENBEREKENINGEN!A:A, 0)),0)</f>
        <v>0</v>
      </c>
      <c r="S180" s="33">
        <f>_xlfn.IFNA(INDEX(TUSSENBEREKENINGEN!H:H, MATCH('Footprint incl maatregelen'!E180, TUSSENBEREKENINGEN!A:A, 0)),0)</f>
        <v>0</v>
      </c>
      <c r="T180" s="120" cm="1">
        <f t="array" ref="T180">_xlfn.IFNA(INDEX('CO2 referentie footprint'!E:E, MATCH(1, (('CO2 referentie footprint'!A:A='Footprint incl maatregelen'!A180)*('CO2 referentie footprint'!C:C='Footprint incl maatregelen'!B180)*('CO2 referentie footprint'!D:D='Footprint incl maatregelen'!C180)), 0)),0)</f>
        <v>0</v>
      </c>
      <c r="U180" s="119">
        <f>_xlfn.IFNA(IF(G180 = "", T180 + (T180 * F180), T180 + (T180 * (F180 + G180)))*(1-'Materieel en Transport'!$I$40),0)</f>
        <v>0</v>
      </c>
      <c r="V180" s="119">
        <f>_xlfn.IFNA(IF(I180="", T180+(T180*H180), T180+(T180*(H180+I180)))*(1-'Materieel en Transport'!$J$40),0)</f>
        <v>0</v>
      </c>
      <c r="W180" s="119">
        <f>_xlfn.IFNA(IF(K180="",T180+(T180*J180),T180+(T180*(J180+K180)))*(1-'Materieel en Transport'!$K$40),0)</f>
        <v>0</v>
      </c>
      <c r="X180" s="119">
        <f>_xlfn.IFNA(IF(M180="",T180+(T180*L180),T180+(T180*(L180+M180)))*(1-'Materieel en Transport'!$L$40),0)</f>
        <v>0</v>
      </c>
      <c r="Y180" s="119">
        <f>_xlfn.IFNA(IF(O180="",T180+(T180*N180),T180+(T180*(N180+O180)))*(1-'Materieel en Transport'!$M$40),0)</f>
        <v>0</v>
      </c>
      <c r="Z180" s="119">
        <f>_xlfn.IFNA(IF(Q180="",T180+(T180*P180),T180+(T180*(P180+Q180)))*(1-'Materieel en Transport'!$N$40),0)</f>
        <v>0</v>
      </c>
      <c r="AA180" s="119">
        <f>_xlfn.IFNA(IF(S180="",T180+(T180*R180),T180+(T180*(R180+S180)))*(1-'Materieel en Transport'!$O$40),0)</f>
        <v>0</v>
      </c>
    </row>
    <row r="181" spans="1:27" x14ac:dyDescent="0.35">
      <c r="A181" s="125" t="s">
        <v>154</v>
      </c>
      <c r="B181" s="128" t="s">
        <v>155</v>
      </c>
      <c r="C181" s="128" t="s">
        <v>67</v>
      </c>
      <c r="D181" s="128" t="s">
        <v>28</v>
      </c>
      <c r="E181" s="131" t="s">
        <v>29</v>
      </c>
      <c r="F181" s="137">
        <f>_xlfn.IFNA(INDEX(TUSSENBEREKENINGEN!B:B, MATCH('Footprint incl maatregelen'!D181, TUSSENBEREKENINGEN!A:A, 0)),0)</f>
        <v>0</v>
      </c>
      <c r="G181" s="33">
        <f>_xlfn.IFNA(INDEX(TUSSENBEREKENINGEN!B:B, MATCH('Footprint incl maatregelen'!E181, TUSSENBEREKENINGEN!A:A, 0)),0)</f>
        <v>0</v>
      </c>
      <c r="H181" s="134">
        <f>_xlfn.IFNA(INDEX(TUSSENBEREKENINGEN!C:C, MATCH('Footprint incl maatregelen'!D181, TUSSENBEREKENINGEN!A:A, 0)),0)</f>
        <v>0</v>
      </c>
      <c r="I181" s="33">
        <f>_xlfn.IFNA(INDEX(TUSSENBEREKENINGEN!C:C, MATCH('Footprint incl maatregelen'!E181, TUSSENBEREKENINGEN!A:A, 0)),0)</f>
        <v>0</v>
      </c>
      <c r="J181" s="134">
        <f>_xlfn.IFNA(INDEX(TUSSENBEREKENINGEN!D:D, MATCH('Footprint incl maatregelen'!D181, TUSSENBEREKENINGEN!A:A, 0)),0)</f>
        <v>0</v>
      </c>
      <c r="K181" s="33">
        <f>_xlfn.IFNA(INDEX(TUSSENBEREKENINGEN!D:D, MATCH('Footprint incl maatregelen'!E181, TUSSENBEREKENINGEN!A:A, 0)),0)</f>
        <v>0</v>
      </c>
      <c r="L181" s="134">
        <f>_xlfn.IFNA(INDEX(TUSSENBEREKENINGEN!E:E, MATCH('Footprint incl maatregelen'!D181, TUSSENBEREKENINGEN!A:A, 0)),0)</f>
        <v>0</v>
      </c>
      <c r="M181" s="33">
        <f>_xlfn.IFNA(INDEX(TUSSENBEREKENINGEN!E:E, MATCH('Footprint incl maatregelen'!E181, TUSSENBEREKENINGEN!A:A, 0)),0)</f>
        <v>0</v>
      </c>
      <c r="N181" s="134">
        <f>_xlfn.IFNA(INDEX(TUSSENBEREKENINGEN!F:F, MATCH('Footprint incl maatregelen'!D181, TUSSENBEREKENINGEN!A:A, 0)),0)</f>
        <v>0</v>
      </c>
      <c r="O181" s="33">
        <f>_xlfn.IFNA(INDEX(TUSSENBEREKENINGEN!F:F, MATCH('Footprint incl maatregelen'!E181, TUSSENBEREKENINGEN!A:A, 0)),0)</f>
        <v>0</v>
      </c>
      <c r="P181" s="134">
        <f>_xlfn.IFNA(INDEX(TUSSENBEREKENINGEN!G:G, MATCH('Footprint incl maatregelen'!D181, TUSSENBEREKENINGEN!A:A, 0)),0)</f>
        <v>0</v>
      </c>
      <c r="Q181" s="33">
        <f>_xlfn.IFNA(INDEX(TUSSENBEREKENINGEN!G:G, MATCH('Footprint incl maatregelen'!E181, TUSSENBEREKENINGEN!A:A, 0)),0)</f>
        <v>0</v>
      </c>
      <c r="R181" s="134">
        <f>_xlfn.IFNA(INDEX(TUSSENBEREKENINGEN!H:H, MATCH('Footprint incl maatregelen'!D181, TUSSENBEREKENINGEN!A:A, 0)),0)</f>
        <v>0</v>
      </c>
      <c r="S181" s="33">
        <f>_xlfn.IFNA(INDEX(TUSSENBEREKENINGEN!H:H, MATCH('Footprint incl maatregelen'!E181, TUSSENBEREKENINGEN!A:A, 0)),0)</f>
        <v>0</v>
      </c>
      <c r="T181" s="120" cm="1">
        <f t="array" ref="T181">_xlfn.IFNA(INDEX('CO2 referentie footprint'!E:E, MATCH(1, (('CO2 referentie footprint'!A:A='Footprint incl maatregelen'!A181)*('CO2 referentie footprint'!C:C='Footprint incl maatregelen'!B181)*('CO2 referentie footprint'!D:D='Footprint incl maatregelen'!C181)), 0)),0)</f>
        <v>0</v>
      </c>
      <c r="U181" s="119">
        <f>_xlfn.IFNA(IF(G181 = "", T181 + (T181 * F181), T181 + (T181 * (F181 + G181)))*(1-'Materieel en Transport'!$I$40),0)</f>
        <v>0</v>
      </c>
      <c r="V181" s="119">
        <f>_xlfn.IFNA(IF(I181="", T181+(T181*H181), T181+(T181*(H181+I181)))*(1-'Materieel en Transport'!$J$40),0)</f>
        <v>0</v>
      </c>
      <c r="W181" s="119">
        <f>_xlfn.IFNA(IF(K181="",T181+(T181*J181),T181+(T181*(J181+K181)))*(1-'Materieel en Transport'!$K$40),0)</f>
        <v>0</v>
      </c>
      <c r="X181" s="119">
        <f>_xlfn.IFNA(IF(M181="",T181+(T181*L181),T181+(T181*(L181+M181)))*(1-'Materieel en Transport'!$L$40),0)</f>
        <v>0</v>
      </c>
      <c r="Y181" s="119">
        <f>_xlfn.IFNA(IF(O181="",T181+(T181*N181),T181+(T181*(N181+O181)))*(1-'Materieel en Transport'!$M$40),0)</f>
        <v>0</v>
      </c>
      <c r="Z181" s="119">
        <f>_xlfn.IFNA(IF(Q181="",T181+(T181*P181),T181+(T181*(P181+Q181)))*(1-'Materieel en Transport'!$N$40),0)</f>
        <v>0</v>
      </c>
      <c r="AA181" s="119">
        <f>_xlfn.IFNA(IF(S181="",T181+(T181*R181),T181+(T181*(R181+S181)))*(1-'Materieel en Transport'!$O$40),0)</f>
        <v>0</v>
      </c>
    </row>
    <row r="182" spans="1:27" x14ac:dyDescent="0.35">
      <c r="A182" s="125" t="s">
        <v>154</v>
      </c>
      <c r="B182" s="128" t="s">
        <v>155</v>
      </c>
      <c r="C182" s="128" t="s">
        <v>58</v>
      </c>
      <c r="D182" s="128" t="s">
        <v>59</v>
      </c>
      <c r="E182" s="131"/>
      <c r="F182" s="137">
        <f>_xlfn.IFNA(INDEX(TUSSENBEREKENINGEN!B:B, MATCH('Footprint incl maatregelen'!D182, TUSSENBEREKENINGEN!A:A, 0)),0)</f>
        <v>0</v>
      </c>
      <c r="G182" s="33">
        <f>_xlfn.IFNA(INDEX(TUSSENBEREKENINGEN!B:B, MATCH('Footprint incl maatregelen'!E182, TUSSENBEREKENINGEN!A:A, 0)),0)</f>
        <v>0</v>
      </c>
      <c r="H182" s="134">
        <f>_xlfn.IFNA(INDEX(TUSSENBEREKENINGEN!C:C, MATCH('Footprint incl maatregelen'!D182, TUSSENBEREKENINGEN!A:A, 0)),0)</f>
        <v>0</v>
      </c>
      <c r="I182" s="33">
        <f>_xlfn.IFNA(INDEX(TUSSENBEREKENINGEN!C:C, MATCH('Footprint incl maatregelen'!E182, TUSSENBEREKENINGEN!A:A, 0)),0)</f>
        <v>0</v>
      </c>
      <c r="J182" s="134">
        <f>_xlfn.IFNA(INDEX(TUSSENBEREKENINGEN!D:D, MATCH('Footprint incl maatregelen'!D182, TUSSENBEREKENINGEN!A:A, 0)),0)</f>
        <v>0</v>
      </c>
      <c r="K182" s="33">
        <f>_xlfn.IFNA(INDEX(TUSSENBEREKENINGEN!D:D, MATCH('Footprint incl maatregelen'!E182, TUSSENBEREKENINGEN!A:A, 0)),0)</f>
        <v>0</v>
      </c>
      <c r="L182" s="134">
        <f>_xlfn.IFNA(INDEX(TUSSENBEREKENINGEN!E:E, MATCH('Footprint incl maatregelen'!D182, TUSSENBEREKENINGEN!A:A, 0)),0)</f>
        <v>0</v>
      </c>
      <c r="M182" s="33">
        <f>_xlfn.IFNA(INDEX(TUSSENBEREKENINGEN!E:E, MATCH('Footprint incl maatregelen'!E182, TUSSENBEREKENINGEN!A:A, 0)),0)</f>
        <v>0</v>
      </c>
      <c r="N182" s="134">
        <f>_xlfn.IFNA(INDEX(TUSSENBEREKENINGEN!F:F, MATCH('Footprint incl maatregelen'!D182, TUSSENBEREKENINGEN!A:A, 0)),0)</f>
        <v>0</v>
      </c>
      <c r="O182" s="33">
        <f>_xlfn.IFNA(INDEX(TUSSENBEREKENINGEN!F:F, MATCH('Footprint incl maatregelen'!E182, TUSSENBEREKENINGEN!A:A, 0)),0)</f>
        <v>0</v>
      </c>
      <c r="P182" s="134">
        <f>_xlfn.IFNA(INDEX(TUSSENBEREKENINGEN!G:G, MATCH('Footprint incl maatregelen'!D182, TUSSENBEREKENINGEN!A:A, 0)),0)</f>
        <v>0</v>
      </c>
      <c r="Q182" s="33">
        <f>_xlfn.IFNA(INDEX(TUSSENBEREKENINGEN!G:G, MATCH('Footprint incl maatregelen'!E182, TUSSENBEREKENINGEN!A:A, 0)),0)</f>
        <v>0</v>
      </c>
      <c r="R182" s="134">
        <f>_xlfn.IFNA(INDEX(TUSSENBEREKENINGEN!H:H, MATCH('Footprint incl maatregelen'!D182, TUSSENBEREKENINGEN!A:A, 0)),0)</f>
        <v>0</v>
      </c>
      <c r="S182" s="33">
        <f>_xlfn.IFNA(INDEX(TUSSENBEREKENINGEN!H:H, MATCH('Footprint incl maatregelen'!E182, TUSSENBEREKENINGEN!A:A, 0)),0)</f>
        <v>0</v>
      </c>
      <c r="T182" s="120" cm="1">
        <f t="array" ref="T182">_xlfn.IFNA(INDEX('CO2 referentie footprint'!E:E, MATCH(1, (('CO2 referentie footprint'!A:A='Footprint incl maatregelen'!A182)*('CO2 referentie footprint'!C:C='Footprint incl maatregelen'!B182)*('CO2 referentie footprint'!D:D='Footprint incl maatregelen'!C182)), 0)),0)</f>
        <v>0</v>
      </c>
      <c r="U182" s="119">
        <f>_xlfn.IFNA(IF(G182 = "", T182 + (T182 * F182), T182 + (T182 * (F182 + G182)))*(1-'Materieel en Transport'!$I$40),0)</f>
        <v>0</v>
      </c>
      <c r="V182" s="119">
        <f>_xlfn.IFNA(IF(I182="", T182+(T182*H182), T182+(T182*(H182+I182)))*(1-'Materieel en Transport'!$J$40),0)</f>
        <v>0</v>
      </c>
      <c r="W182" s="119">
        <f>_xlfn.IFNA(IF(K182="",T182+(T182*J182),T182+(T182*(J182+K182)))*(1-'Materieel en Transport'!$K$40),0)</f>
        <v>0</v>
      </c>
      <c r="X182" s="119">
        <f>_xlfn.IFNA(IF(M182="",T182+(T182*L182),T182+(T182*(L182+M182)))*(1-'Materieel en Transport'!$L$40),0)</f>
        <v>0</v>
      </c>
      <c r="Y182" s="119">
        <f>_xlfn.IFNA(IF(O182="",T182+(T182*N182),T182+(T182*(N182+O182)))*(1-'Materieel en Transport'!$M$40),0)</f>
        <v>0</v>
      </c>
      <c r="Z182" s="119">
        <f>_xlfn.IFNA(IF(Q182="",T182+(T182*P182),T182+(T182*(P182+Q182)))*(1-'Materieel en Transport'!$N$40),0)</f>
        <v>0</v>
      </c>
      <c r="AA182" s="119">
        <f>_xlfn.IFNA(IF(S182="",T182+(T182*R182),T182+(T182*(R182+S182)))*(1-'Materieel en Transport'!$O$40),0)</f>
        <v>0</v>
      </c>
    </row>
    <row r="183" spans="1:27" x14ac:dyDescent="0.35">
      <c r="A183" s="125" t="s">
        <v>154</v>
      </c>
      <c r="B183" s="128" t="s">
        <v>156</v>
      </c>
      <c r="C183" s="128" t="s">
        <v>73</v>
      </c>
      <c r="D183" s="128" t="s">
        <v>25</v>
      </c>
      <c r="E183" s="131" t="s">
        <v>26</v>
      </c>
      <c r="F183" s="137">
        <f>_xlfn.IFNA(INDEX(TUSSENBEREKENINGEN!B:B, MATCH('Footprint incl maatregelen'!D183, TUSSENBEREKENINGEN!A:A, 0)),0)</f>
        <v>0</v>
      </c>
      <c r="G183" s="33">
        <f>_xlfn.IFNA(INDEX(TUSSENBEREKENINGEN!B:B, MATCH('Footprint incl maatregelen'!E183, TUSSENBEREKENINGEN!A:A, 0)),0)</f>
        <v>0</v>
      </c>
      <c r="H183" s="134">
        <f>_xlfn.IFNA(INDEX(TUSSENBEREKENINGEN!C:C, MATCH('Footprint incl maatregelen'!D183, TUSSENBEREKENINGEN!A:A, 0)),0)</f>
        <v>0</v>
      </c>
      <c r="I183" s="33">
        <f>_xlfn.IFNA(INDEX(TUSSENBEREKENINGEN!C:C, MATCH('Footprint incl maatregelen'!E183, TUSSENBEREKENINGEN!A:A, 0)),0)</f>
        <v>0</v>
      </c>
      <c r="J183" s="134">
        <f>_xlfn.IFNA(INDEX(TUSSENBEREKENINGEN!D:D, MATCH('Footprint incl maatregelen'!D183, TUSSENBEREKENINGEN!A:A, 0)),0)</f>
        <v>0</v>
      </c>
      <c r="K183" s="33">
        <f>_xlfn.IFNA(INDEX(TUSSENBEREKENINGEN!D:D, MATCH('Footprint incl maatregelen'!E183, TUSSENBEREKENINGEN!A:A, 0)),0)</f>
        <v>0</v>
      </c>
      <c r="L183" s="134">
        <f>_xlfn.IFNA(INDEX(TUSSENBEREKENINGEN!E:E, MATCH('Footprint incl maatregelen'!D183, TUSSENBEREKENINGEN!A:A, 0)),0)</f>
        <v>0</v>
      </c>
      <c r="M183" s="33">
        <f>_xlfn.IFNA(INDEX(TUSSENBEREKENINGEN!E:E, MATCH('Footprint incl maatregelen'!E183, TUSSENBEREKENINGEN!A:A, 0)),0)</f>
        <v>0</v>
      </c>
      <c r="N183" s="134">
        <f>_xlfn.IFNA(INDEX(TUSSENBEREKENINGEN!F:F, MATCH('Footprint incl maatregelen'!D183, TUSSENBEREKENINGEN!A:A, 0)),0)</f>
        <v>0</v>
      </c>
      <c r="O183" s="33">
        <f>_xlfn.IFNA(INDEX(TUSSENBEREKENINGEN!F:F, MATCH('Footprint incl maatregelen'!E183, TUSSENBEREKENINGEN!A:A, 0)),0)</f>
        <v>0</v>
      </c>
      <c r="P183" s="134">
        <f>_xlfn.IFNA(INDEX(TUSSENBEREKENINGEN!G:G, MATCH('Footprint incl maatregelen'!D183, TUSSENBEREKENINGEN!A:A, 0)),0)</f>
        <v>0</v>
      </c>
      <c r="Q183" s="33">
        <f>_xlfn.IFNA(INDEX(TUSSENBEREKENINGEN!G:G, MATCH('Footprint incl maatregelen'!E183, TUSSENBEREKENINGEN!A:A, 0)),0)</f>
        <v>0</v>
      </c>
      <c r="R183" s="134">
        <f>_xlfn.IFNA(INDEX(TUSSENBEREKENINGEN!H:H, MATCH('Footprint incl maatregelen'!D183, TUSSENBEREKENINGEN!A:A, 0)),0)</f>
        <v>0</v>
      </c>
      <c r="S183" s="33">
        <f>_xlfn.IFNA(INDEX(TUSSENBEREKENINGEN!H:H, MATCH('Footprint incl maatregelen'!E183, TUSSENBEREKENINGEN!A:A, 0)),0)</f>
        <v>0</v>
      </c>
      <c r="T183" s="120" cm="1">
        <f t="array" ref="T183">_xlfn.IFNA(INDEX('CO2 referentie footprint'!E:E, MATCH(1, (('CO2 referentie footprint'!A:A='Footprint incl maatregelen'!A183)*('CO2 referentie footprint'!C:C='Footprint incl maatregelen'!B183)*('CO2 referentie footprint'!D:D='Footprint incl maatregelen'!C183)), 0)),0)</f>
        <v>0</v>
      </c>
      <c r="U183" s="119">
        <f>_xlfn.IFNA(IF(G183 = "", T183 + (T183 * F183), T183 + (T183 * (F183 + G183)))*(1-'Materieel en Transport'!$I$40),0)</f>
        <v>0</v>
      </c>
      <c r="V183" s="119">
        <f>_xlfn.IFNA(IF(I183="", T183+(T183*H183), T183+(T183*(H183+I183)))*(1-'Materieel en Transport'!$J$40),0)</f>
        <v>0</v>
      </c>
      <c r="W183" s="119">
        <f>_xlfn.IFNA(IF(K183="",T183+(T183*J183),T183+(T183*(J183+K183)))*(1-'Materieel en Transport'!$K$40),0)</f>
        <v>0</v>
      </c>
      <c r="X183" s="119">
        <f>_xlfn.IFNA(IF(M183="",T183+(T183*L183),T183+(T183*(L183+M183)))*(1-'Materieel en Transport'!$L$40),0)</f>
        <v>0</v>
      </c>
      <c r="Y183" s="119">
        <f>_xlfn.IFNA(IF(O183="",T183+(T183*N183),T183+(T183*(N183+O183)))*(1-'Materieel en Transport'!$M$40),0)</f>
        <v>0</v>
      </c>
      <c r="Z183" s="119">
        <f>_xlfn.IFNA(IF(Q183="",T183+(T183*P183),T183+(T183*(P183+Q183)))*(1-'Materieel en Transport'!$N$40),0)</f>
        <v>0</v>
      </c>
      <c r="AA183" s="119">
        <f>_xlfn.IFNA(IF(S183="",T183+(T183*R183),T183+(T183*(R183+S183)))*(1-'Materieel en Transport'!$O$40),0)</f>
        <v>0</v>
      </c>
    </row>
    <row r="184" spans="1:27" x14ac:dyDescent="0.35">
      <c r="A184" s="125" t="s">
        <v>154</v>
      </c>
      <c r="B184" s="128" t="s">
        <v>156</v>
      </c>
      <c r="C184" s="128" t="s">
        <v>58</v>
      </c>
      <c r="D184" s="128" t="s">
        <v>59</v>
      </c>
      <c r="E184" s="131"/>
      <c r="F184" s="137">
        <f>_xlfn.IFNA(INDEX(TUSSENBEREKENINGEN!B:B, MATCH('Footprint incl maatregelen'!D184, TUSSENBEREKENINGEN!A:A, 0)),0)</f>
        <v>0</v>
      </c>
      <c r="G184" s="33">
        <f>_xlfn.IFNA(INDEX(TUSSENBEREKENINGEN!B:B, MATCH('Footprint incl maatregelen'!E184, TUSSENBEREKENINGEN!A:A, 0)),0)</f>
        <v>0</v>
      </c>
      <c r="H184" s="134">
        <f>_xlfn.IFNA(INDEX(TUSSENBEREKENINGEN!C:C, MATCH('Footprint incl maatregelen'!D184, TUSSENBEREKENINGEN!A:A, 0)),0)</f>
        <v>0</v>
      </c>
      <c r="I184" s="33">
        <f>_xlfn.IFNA(INDEX(TUSSENBEREKENINGEN!C:C, MATCH('Footprint incl maatregelen'!E184, TUSSENBEREKENINGEN!A:A, 0)),0)</f>
        <v>0</v>
      </c>
      <c r="J184" s="134">
        <f>_xlfn.IFNA(INDEX(TUSSENBEREKENINGEN!D:D, MATCH('Footprint incl maatregelen'!D184, TUSSENBEREKENINGEN!A:A, 0)),0)</f>
        <v>0</v>
      </c>
      <c r="K184" s="33">
        <f>_xlfn.IFNA(INDEX(TUSSENBEREKENINGEN!D:D, MATCH('Footprint incl maatregelen'!E184, TUSSENBEREKENINGEN!A:A, 0)),0)</f>
        <v>0</v>
      </c>
      <c r="L184" s="134">
        <f>_xlfn.IFNA(INDEX(TUSSENBEREKENINGEN!E:E, MATCH('Footprint incl maatregelen'!D184, TUSSENBEREKENINGEN!A:A, 0)),0)</f>
        <v>0</v>
      </c>
      <c r="M184" s="33">
        <f>_xlfn.IFNA(INDEX(TUSSENBEREKENINGEN!E:E, MATCH('Footprint incl maatregelen'!E184, TUSSENBEREKENINGEN!A:A, 0)),0)</f>
        <v>0</v>
      </c>
      <c r="N184" s="134">
        <f>_xlfn.IFNA(INDEX(TUSSENBEREKENINGEN!F:F, MATCH('Footprint incl maatregelen'!D184, TUSSENBEREKENINGEN!A:A, 0)),0)</f>
        <v>0</v>
      </c>
      <c r="O184" s="33">
        <f>_xlfn.IFNA(INDEX(TUSSENBEREKENINGEN!F:F, MATCH('Footprint incl maatregelen'!E184, TUSSENBEREKENINGEN!A:A, 0)),0)</f>
        <v>0</v>
      </c>
      <c r="P184" s="134">
        <f>_xlfn.IFNA(INDEX(TUSSENBEREKENINGEN!G:G, MATCH('Footprint incl maatregelen'!D184, TUSSENBEREKENINGEN!A:A, 0)),0)</f>
        <v>0</v>
      </c>
      <c r="Q184" s="33">
        <f>_xlfn.IFNA(INDEX(TUSSENBEREKENINGEN!G:G, MATCH('Footprint incl maatregelen'!E184, TUSSENBEREKENINGEN!A:A, 0)),0)</f>
        <v>0</v>
      </c>
      <c r="R184" s="134">
        <f>_xlfn.IFNA(INDEX(TUSSENBEREKENINGEN!H:H, MATCH('Footprint incl maatregelen'!D184, TUSSENBEREKENINGEN!A:A, 0)),0)</f>
        <v>0</v>
      </c>
      <c r="S184" s="33">
        <f>_xlfn.IFNA(INDEX(TUSSENBEREKENINGEN!H:H, MATCH('Footprint incl maatregelen'!E184, TUSSENBEREKENINGEN!A:A, 0)),0)</f>
        <v>0</v>
      </c>
      <c r="T184" s="120" cm="1">
        <f t="array" ref="T184">_xlfn.IFNA(INDEX('CO2 referentie footprint'!E:E, MATCH(1, (('CO2 referentie footprint'!A:A='Footprint incl maatregelen'!A184)*('CO2 referentie footprint'!C:C='Footprint incl maatregelen'!B184)*('CO2 referentie footprint'!D:D='Footprint incl maatregelen'!C184)), 0)),0)</f>
        <v>0</v>
      </c>
      <c r="U184" s="119">
        <f>_xlfn.IFNA(IF(G184 = "", T184 + (T184 * F184), T184 + (T184 * (F184 + G184)))*(1-'Materieel en Transport'!$I$40),0)</f>
        <v>0</v>
      </c>
      <c r="V184" s="119">
        <f>_xlfn.IFNA(IF(I184="", T184+(T184*H184), T184+(T184*(H184+I184)))*(1-'Materieel en Transport'!$J$40),0)</f>
        <v>0</v>
      </c>
      <c r="W184" s="119">
        <f>_xlfn.IFNA(IF(K184="",T184+(T184*J184),T184+(T184*(J184+K184)))*(1-'Materieel en Transport'!$K$40),0)</f>
        <v>0</v>
      </c>
      <c r="X184" s="119">
        <f>_xlfn.IFNA(IF(M184="",T184+(T184*L184),T184+(T184*(L184+M184)))*(1-'Materieel en Transport'!$L$40),0)</f>
        <v>0</v>
      </c>
      <c r="Y184" s="119">
        <f>_xlfn.IFNA(IF(O184="",T184+(T184*N184),T184+(T184*(N184+O184)))*(1-'Materieel en Transport'!$M$40),0)</f>
        <v>0</v>
      </c>
      <c r="Z184" s="119">
        <f>_xlfn.IFNA(IF(Q184="",T184+(T184*P184),T184+(T184*(P184+Q184)))*(1-'Materieel en Transport'!$N$40),0)</f>
        <v>0</v>
      </c>
      <c r="AA184" s="119">
        <f>_xlfn.IFNA(IF(S184="",T184+(T184*R184),T184+(T184*(R184+S184)))*(1-'Materieel en Transport'!$O$40),0)</f>
        <v>0</v>
      </c>
    </row>
    <row r="185" spans="1:27" x14ac:dyDescent="0.35">
      <c r="A185" s="125" t="s">
        <v>154</v>
      </c>
      <c r="B185" s="128" t="s">
        <v>157</v>
      </c>
      <c r="C185" s="128" t="s">
        <v>69</v>
      </c>
      <c r="D185" s="128" t="s">
        <v>31</v>
      </c>
      <c r="E185" s="131" t="s">
        <v>32</v>
      </c>
      <c r="F185" s="137">
        <f>_xlfn.IFNA(INDEX(TUSSENBEREKENINGEN!B:B, MATCH('Footprint incl maatregelen'!D185, TUSSENBEREKENINGEN!A:A, 0)),0)</f>
        <v>0</v>
      </c>
      <c r="G185" s="33">
        <f>_xlfn.IFNA(INDEX(TUSSENBEREKENINGEN!B:B, MATCH('Footprint incl maatregelen'!E185, TUSSENBEREKENINGEN!A:A, 0)),0)</f>
        <v>0</v>
      </c>
      <c r="H185" s="134">
        <f>_xlfn.IFNA(INDEX(TUSSENBEREKENINGEN!C:C, MATCH('Footprint incl maatregelen'!D185, TUSSENBEREKENINGEN!A:A, 0)),0)</f>
        <v>0</v>
      </c>
      <c r="I185" s="33">
        <f>_xlfn.IFNA(INDEX(TUSSENBEREKENINGEN!C:C, MATCH('Footprint incl maatregelen'!E185, TUSSENBEREKENINGEN!A:A, 0)),0)</f>
        <v>0</v>
      </c>
      <c r="J185" s="134">
        <f>_xlfn.IFNA(INDEX(TUSSENBEREKENINGEN!D:D, MATCH('Footprint incl maatregelen'!D185, TUSSENBEREKENINGEN!A:A, 0)),0)</f>
        <v>0</v>
      </c>
      <c r="K185" s="33">
        <f>_xlfn.IFNA(INDEX(TUSSENBEREKENINGEN!D:D, MATCH('Footprint incl maatregelen'!E185, TUSSENBEREKENINGEN!A:A, 0)),0)</f>
        <v>0</v>
      </c>
      <c r="L185" s="134">
        <f>_xlfn.IFNA(INDEX(TUSSENBEREKENINGEN!E:E, MATCH('Footprint incl maatregelen'!D185, TUSSENBEREKENINGEN!A:A, 0)),0)</f>
        <v>0</v>
      </c>
      <c r="M185" s="33">
        <f>_xlfn.IFNA(INDEX(TUSSENBEREKENINGEN!E:E, MATCH('Footprint incl maatregelen'!E185, TUSSENBEREKENINGEN!A:A, 0)),0)</f>
        <v>0</v>
      </c>
      <c r="N185" s="134">
        <f>_xlfn.IFNA(INDEX(TUSSENBEREKENINGEN!F:F, MATCH('Footprint incl maatregelen'!D185, TUSSENBEREKENINGEN!A:A, 0)),0)</f>
        <v>0</v>
      </c>
      <c r="O185" s="33">
        <f>_xlfn.IFNA(INDEX(TUSSENBEREKENINGEN!F:F, MATCH('Footprint incl maatregelen'!E185, TUSSENBEREKENINGEN!A:A, 0)),0)</f>
        <v>0</v>
      </c>
      <c r="P185" s="134">
        <f>_xlfn.IFNA(INDEX(TUSSENBEREKENINGEN!G:G, MATCH('Footprint incl maatregelen'!D185, TUSSENBEREKENINGEN!A:A, 0)),0)</f>
        <v>0</v>
      </c>
      <c r="Q185" s="33">
        <f>_xlfn.IFNA(INDEX(TUSSENBEREKENINGEN!G:G, MATCH('Footprint incl maatregelen'!E185, TUSSENBEREKENINGEN!A:A, 0)),0)</f>
        <v>0</v>
      </c>
      <c r="R185" s="134">
        <f>_xlfn.IFNA(INDEX(TUSSENBEREKENINGEN!H:H, MATCH('Footprint incl maatregelen'!D185, TUSSENBEREKENINGEN!A:A, 0)),0)</f>
        <v>0</v>
      </c>
      <c r="S185" s="33">
        <f>_xlfn.IFNA(INDEX(TUSSENBEREKENINGEN!H:H, MATCH('Footprint incl maatregelen'!E185, TUSSENBEREKENINGEN!A:A, 0)),0)</f>
        <v>0</v>
      </c>
      <c r="T185" s="120" cm="1">
        <f t="array" ref="T185">_xlfn.IFNA(INDEX('CO2 referentie footprint'!E:E, MATCH(1, (('CO2 referentie footprint'!A:A='Footprint incl maatregelen'!A185)*('CO2 referentie footprint'!C:C='Footprint incl maatregelen'!B185)*('CO2 referentie footprint'!D:D='Footprint incl maatregelen'!C185)), 0)),0)</f>
        <v>0</v>
      </c>
      <c r="U185" s="119">
        <f>_xlfn.IFNA(IF(G185 = "", T185 + (T185 * F185), T185 + (T185 * (F185 + G185)))*(1-'Materieel en Transport'!$I$40),0)</f>
        <v>0</v>
      </c>
      <c r="V185" s="119">
        <f>_xlfn.IFNA(IF(I185="", T185+(T185*H185), T185+(T185*(H185+I185)))*(1-'Materieel en Transport'!$J$40),0)</f>
        <v>0</v>
      </c>
      <c r="W185" s="119">
        <f>_xlfn.IFNA(IF(K185="",T185+(T185*J185),T185+(T185*(J185+K185)))*(1-'Materieel en Transport'!$K$40),0)</f>
        <v>0</v>
      </c>
      <c r="X185" s="119">
        <f>_xlfn.IFNA(IF(M185="",T185+(T185*L185),T185+(T185*(L185+M185)))*(1-'Materieel en Transport'!$L$40),0)</f>
        <v>0</v>
      </c>
      <c r="Y185" s="119">
        <f>_xlfn.IFNA(IF(O185="",T185+(T185*N185),T185+(T185*(N185+O185)))*(1-'Materieel en Transport'!$M$40),0)</f>
        <v>0</v>
      </c>
      <c r="Z185" s="119">
        <f>_xlfn.IFNA(IF(Q185="",T185+(T185*P185),T185+(T185*(P185+Q185)))*(1-'Materieel en Transport'!$N$40),0)</f>
        <v>0</v>
      </c>
      <c r="AA185" s="119">
        <f>_xlfn.IFNA(IF(S185="",T185+(T185*R185),T185+(T185*(R185+S185)))*(1-'Materieel en Transport'!$O$40),0)</f>
        <v>0</v>
      </c>
    </row>
    <row r="186" spans="1:27" x14ac:dyDescent="0.35">
      <c r="A186" s="125" t="s">
        <v>154</v>
      </c>
      <c r="B186" s="128" t="s">
        <v>157</v>
      </c>
      <c r="C186" s="128" t="s">
        <v>58</v>
      </c>
      <c r="D186" s="128" t="s">
        <v>59</v>
      </c>
      <c r="E186" s="131"/>
      <c r="F186" s="137">
        <f>_xlfn.IFNA(INDEX(TUSSENBEREKENINGEN!B:B, MATCH('Footprint incl maatregelen'!D186, TUSSENBEREKENINGEN!A:A, 0)),0)</f>
        <v>0</v>
      </c>
      <c r="G186" s="33">
        <f>_xlfn.IFNA(INDEX(TUSSENBEREKENINGEN!B:B, MATCH('Footprint incl maatregelen'!E186, TUSSENBEREKENINGEN!A:A, 0)),0)</f>
        <v>0</v>
      </c>
      <c r="H186" s="134">
        <f>_xlfn.IFNA(INDEX(TUSSENBEREKENINGEN!C:C, MATCH('Footprint incl maatregelen'!D186, TUSSENBEREKENINGEN!A:A, 0)),0)</f>
        <v>0</v>
      </c>
      <c r="I186" s="33">
        <f>_xlfn.IFNA(INDEX(TUSSENBEREKENINGEN!C:C, MATCH('Footprint incl maatregelen'!E186, TUSSENBEREKENINGEN!A:A, 0)),0)</f>
        <v>0</v>
      </c>
      <c r="J186" s="134">
        <f>_xlfn.IFNA(INDEX(TUSSENBEREKENINGEN!D:D, MATCH('Footprint incl maatregelen'!D186, TUSSENBEREKENINGEN!A:A, 0)),0)</f>
        <v>0</v>
      </c>
      <c r="K186" s="33">
        <f>_xlfn.IFNA(INDEX(TUSSENBEREKENINGEN!D:D, MATCH('Footprint incl maatregelen'!E186, TUSSENBEREKENINGEN!A:A, 0)),0)</f>
        <v>0</v>
      </c>
      <c r="L186" s="134">
        <f>_xlfn.IFNA(INDEX(TUSSENBEREKENINGEN!E:E, MATCH('Footprint incl maatregelen'!D186, TUSSENBEREKENINGEN!A:A, 0)),0)</f>
        <v>0</v>
      </c>
      <c r="M186" s="33">
        <f>_xlfn.IFNA(INDEX(TUSSENBEREKENINGEN!E:E, MATCH('Footprint incl maatregelen'!E186, TUSSENBEREKENINGEN!A:A, 0)),0)</f>
        <v>0</v>
      </c>
      <c r="N186" s="134">
        <f>_xlfn.IFNA(INDEX(TUSSENBEREKENINGEN!F:F, MATCH('Footprint incl maatregelen'!D186, TUSSENBEREKENINGEN!A:A, 0)),0)</f>
        <v>0</v>
      </c>
      <c r="O186" s="33">
        <f>_xlfn.IFNA(INDEX(TUSSENBEREKENINGEN!F:F, MATCH('Footprint incl maatregelen'!E186, TUSSENBEREKENINGEN!A:A, 0)),0)</f>
        <v>0</v>
      </c>
      <c r="P186" s="134">
        <f>_xlfn.IFNA(INDEX(TUSSENBEREKENINGEN!G:G, MATCH('Footprint incl maatregelen'!D186, TUSSENBEREKENINGEN!A:A, 0)),0)</f>
        <v>0</v>
      </c>
      <c r="Q186" s="33">
        <f>_xlfn.IFNA(INDEX(TUSSENBEREKENINGEN!G:G, MATCH('Footprint incl maatregelen'!E186, TUSSENBEREKENINGEN!A:A, 0)),0)</f>
        <v>0</v>
      </c>
      <c r="R186" s="134">
        <f>_xlfn.IFNA(INDEX(TUSSENBEREKENINGEN!H:H, MATCH('Footprint incl maatregelen'!D186, TUSSENBEREKENINGEN!A:A, 0)),0)</f>
        <v>0</v>
      </c>
      <c r="S186" s="33">
        <f>_xlfn.IFNA(INDEX(TUSSENBEREKENINGEN!H:H, MATCH('Footprint incl maatregelen'!E186, TUSSENBEREKENINGEN!A:A, 0)),0)</f>
        <v>0</v>
      </c>
      <c r="T186" s="120" cm="1">
        <f t="array" ref="T186">_xlfn.IFNA(INDEX('CO2 referentie footprint'!E:E, MATCH(1, (('CO2 referentie footprint'!A:A='Footprint incl maatregelen'!A186)*('CO2 referentie footprint'!C:C='Footprint incl maatregelen'!B186)*('CO2 referentie footprint'!D:D='Footprint incl maatregelen'!C186)), 0)),0)</f>
        <v>0</v>
      </c>
      <c r="U186" s="119">
        <f>_xlfn.IFNA(IF(G186 = "", T186 + (T186 * F186), T186 + (T186 * (F186 + G186)))*(1-'Materieel en Transport'!$I$40),0)</f>
        <v>0</v>
      </c>
      <c r="V186" s="119">
        <f>_xlfn.IFNA(IF(I186="", T186+(T186*H186), T186+(T186*(H186+I186)))*(1-'Materieel en Transport'!$J$40),0)</f>
        <v>0</v>
      </c>
      <c r="W186" s="119">
        <f>_xlfn.IFNA(IF(K186="",T186+(T186*J186),T186+(T186*(J186+K186)))*(1-'Materieel en Transport'!$K$40),0)</f>
        <v>0</v>
      </c>
      <c r="X186" s="119">
        <f>_xlfn.IFNA(IF(M186="",T186+(T186*L186),T186+(T186*(L186+M186)))*(1-'Materieel en Transport'!$L$40),0)</f>
        <v>0</v>
      </c>
      <c r="Y186" s="119">
        <f>_xlfn.IFNA(IF(O186="",T186+(T186*N186),T186+(T186*(N186+O186)))*(1-'Materieel en Transport'!$M$40),0)</f>
        <v>0</v>
      </c>
      <c r="Z186" s="119">
        <f>_xlfn.IFNA(IF(Q186="",T186+(T186*P186),T186+(T186*(P186+Q186)))*(1-'Materieel en Transport'!$N$40),0)</f>
        <v>0</v>
      </c>
      <c r="AA186" s="119">
        <f>_xlfn.IFNA(IF(S186="",T186+(T186*R186),T186+(T186*(R186+S186)))*(1-'Materieel en Transport'!$O$40),0)</f>
        <v>0</v>
      </c>
    </row>
    <row r="187" spans="1:27" x14ac:dyDescent="0.35">
      <c r="A187" s="125" t="s">
        <v>158</v>
      </c>
      <c r="B187" s="128" t="s">
        <v>120</v>
      </c>
      <c r="C187" s="128" t="s">
        <v>67</v>
      </c>
      <c r="D187" s="128" t="s">
        <v>28</v>
      </c>
      <c r="E187" s="131" t="s">
        <v>29</v>
      </c>
      <c r="F187" s="137">
        <f>_xlfn.IFNA(INDEX(TUSSENBEREKENINGEN!B:B, MATCH('Footprint incl maatregelen'!D187, TUSSENBEREKENINGEN!A:A, 0)),0)</f>
        <v>0</v>
      </c>
      <c r="G187" s="33">
        <f>_xlfn.IFNA(INDEX(TUSSENBEREKENINGEN!B:B, MATCH('Footprint incl maatregelen'!E187, TUSSENBEREKENINGEN!A:A, 0)),0)</f>
        <v>0</v>
      </c>
      <c r="H187" s="134">
        <f>_xlfn.IFNA(INDEX(TUSSENBEREKENINGEN!C:C, MATCH('Footprint incl maatregelen'!D187, TUSSENBEREKENINGEN!A:A, 0)),0)</f>
        <v>0</v>
      </c>
      <c r="I187" s="33">
        <f>_xlfn.IFNA(INDEX(TUSSENBEREKENINGEN!C:C, MATCH('Footprint incl maatregelen'!E187, TUSSENBEREKENINGEN!A:A, 0)),0)</f>
        <v>0</v>
      </c>
      <c r="J187" s="134">
        <f>_xlfn.IFNA(INDEX(TUSSENBEREKENINGEN!D:D, MATCH('Footprint incl maatregelen'!D187, TUSSENBEREKENINGEN!A:A, 0)),0)</f>
        <v>0</v>
      </c>
      <c r="K187" s="33">
        <f>_xlfn.IFNA(INDEX(TUSSENBEREKENINGEN!D:D, MATCH('Footprint incl maatregelen'!E187, TUSSENBEREKENINGEN!A:A, 0)),0)</f>
        <v>0</v>
      </c>
      <c r="L187" s="134">
        <f>_xlfn.IFNA(INDEX(TUSSENBEREKENINGEN!E:E, MATCH('Footprint incl maatregelen'!D187, TUSSENBEREKENINGEN!A:A, 0)),0)</f>
        <v>0</v>
      </c>
      <c r="M187" s="33">
        <f>_xlfn.IFNA(INDEX(TUSSENBEREKENINGEN!E:E, MATCH('Footprint incl maatregelen'!E187, TUSSENBEREKENINGEN!A:A, 0)),0)</f>
        <v>0</v>
      </c>
      <c r="N187" s="134">
        <f>_xlfn.IFNA(INDEX(TUSSENBEREKENINGEN!F:F, MATCH('Footprint incl maatregelen'!D187, TUSSENBEREKENINGEN!A:A, 0)),0)</f>
        <v>0</v>
      </c>
      <c r="O187" s="33">
        <f>_xlfn.IFNA(INDEX(TUSSENBEREKENINGEN!F:F, MATCH('Footprint incl maatregelen'!E187, TUSSENBEREKENINGEN!A:A, 0)),0)</f>
        <v>0</v>
      </c>
      <c r="P187" s="134">
        <f>_xlfn.IFNA(INDEX(TUSSENBEREKENINGEN!G:G, MATCH('Footprint incl maatregelen'!D187, TUSSENBEREKENINGEN!A:A, 0)),0)</f>
        <v>0</v>
      </c>
      <c r="Q187" s="33">
        <f>_xlfn.IFNA(INDEX(TUSSENBEREKENINGEN!G:G, MATCH('Footprint incl maatregelen'!E187, TUSSENBEREKENINGEN!A:A, 0)),0)</f>
        <v>0</v>
      </c>
      <c r="R187" s="134">
        <f>_xlfn.IFNA(INDEX(TUSSENBEREKENINGEN!H:H, MATCH('Footprint incl maatregelen'!D187, TUSSENBEREKENINGEN!A:A, 0)),0)</f>
        <v>0</v>
      </c>
      <c r="S187" s="33">
        <f>_xlfn.IFNA(INDEX(TUSSENBEREKENINGEN!H:H, MATCH('Footprint incl maatregelen'!E187, TUSSENBEREKENINGEN!A:A, 0)),0)</f>
        <v>0</v>
      </c>
      <c r="T187" s="120" cm="1">
        <f t="array" ref="T187">_xlfn.IFNA(INDEX('CO2 referentie footprint'!E:E, MATCH(1, (('CO2 referentie footprint'!A:A='Footprint incl maatregelen'!A187)*('CO2 referentie footprint'!C:C='Footprint incl maatregelen'!B187)*('CO2 referentie footprint'!D:D='Footprint incl maatregelen'!C187)), 0)),0)</f>
        <v>0</v>
      </c>
      <c r="U187" s="119">
        <f>_xlfn.IFNA(IF(G187 = "", T187 + (T187 * F187), T187 + (T187 * (F187 + G187)))*(1-'Materieel en Transport'!$I$40),0)</f>
        <v>0</v>
      </c>
      <c r="V187" s="119">
        <f>_xlfn.IFNA(IF(I187="", T187+(T187*H187), T187+(T187*(H187+I187)))*(1-'Materieel en Transport'!$J$40),0)</f>
        <v>0</v>
      </c>
      <c r="W187" s="119">
        <f>_xlfn.IFNA(IF(K187="",T187+(T187*J187),T187+(T187*(J187+K187)))*(1-'Materieel en Transport'!$K$40),0)</f>
        <v>0</v>
      </c>
      <c r="X187" s="119">
        <f>_xlfn.IFNA(IF(M187="",T187+(T187*L187),T187+(T187*(L187+M187)))*(1-'Materieel en Transport'!$L$40),0)</f>
        <v>0</v>
      </c>
      <c r="Y187" s="119">
        <f>_xlfn.IFNA(IF(O187="",T187+(T187*N187),T187+(T187*(N187+O187)))*(1-'Materieel en Transport'!$M$40),0)</f>
        <v>0</v>
      </c>
      <c r="Z187" s="119">
        <f>_xlfn.IFNA(IF(Q187="",T187+(T187*P187),T187+(T187*(P187+Q187)))*(1-'Materieel en Transport'!$N$40),0)</f>
        <v>0</v>
      </c>
      <c r="AA187" s="119">
        <f>_xlfn.IFNA(IF(S187="",T187+(T187*R187),T187+(T187*(R187+S187)))*(1-'Materieel en Transport'!$O$40),0)</f>
        <v>0</v>
      </c>
    </row>
    <row r="188" spans="1:27" x14ac:dyDescent="0.35">
      <c r="A188" s="125" t="s">
        <v>158</v>
      </c>
      <c r="B188" s="128" t="s">
        <v>120</v>
      </c>
      <c r="C188" s="128" t="s">
        <v>58</v>
      </c>
      <c r="D188" s="128" t="s">
        <v>59</v>
      </c>
      <c r="E188" s="131"/>
      <c r="F188" s="137">
        <f>_xlfn.IFNA(INDEX(TUSSENBEREKENINGEN!B:B, MATCH('Footprint incl maatregelen'!D188, TUSSENBEREKENINGEN!A:A, 0)),0)</f>
        <v>0</v>
      </c>
      <c r="G188" s="33">
        <f>_xlfn.IFNA(INDEX(TUSSENBEREKENINGEN!B:B, MATCH('Footprint incl maatregelen'!E188, TUSSENBEREKENINGEN!A:A, 0)),0)</f>
        <v>0</v>
      </c>
      <c r="H188" s="134">
        <f>_xlfn.IFNA(INDEX(TUSSENBEREKENINGEN!C:C, MATCH('Footprint incl maatregelen'!D188, TUSSENBEREKENINGEN!A:A, 0)),0)</f>
        <v>0</v>
      </c>
      <c r="I188" s="33">
        <f>_xlfn.IFNA(INDEX(TUSSENBEREKENINGEN!C:C, MATCH('Footprint incl maatregelen'!E188, TUSSENBEREKENINGEN!A:A, 0)),0)</f>
        <v>0</v>
      </c>
      <c r="J188" s="134">
        <f>_xlfn.IFNA(INDEX(TUSSENBEREKENINGEN!D:D, MATCH('Footprint incl maatregelen'!D188, TUSSENBEREKENINGEN!A:A, 0)),0)</f>
        <v>0</v>
      </c>
      <c r="K188" s="33">
        <f>_xlfn.IFNA(INDEX(TUSSENBEREKENINGEN!D:D, MATCH('Footprint incl maatregelen'!E188, TUSSENBEREKENINGEN!A:A, 0)),0)</f>
        <v>0</v>
      </c>
      <c r="L188" s="134">
        <f>_xlfn.IFNA(INDEX(TUSSENBEREKENINGEN!E:E, MATCH('Footprint incl maatregelen'!D188, TUSSENBEREKENINGEN!A:A, 0)),0)</f>
        <v>0</v>
      </c>
      <c r="M188" s="33">
        <f>_xlfn.IFNA(INDEX(TUSSENBEREKENINGEN!E:E, MATCH('Footprint incl maatregelen'!E188, TUSSENBEREKENINGEN!A:A, 0)),0)</f>
        <v>0</v>
      </c>
      <c r="N188" s="134">
        <f>_xlfn.IFNA(INDEX(TUSSENBEREKENINGEN!F:F, MATCH('Footprint incl maatregelen'!D188, TUSSENBEREKENINGEN!A:A, 0)),0)</f>
        <v>0</v>
      </c>
      <c r="O188" s="33">
        <f>_xlfn.IFNA(INDEX(TUSSENBEREKENINGEN!F:F, MATCH('Footprint incl maatregelen'!E188, TUSSENBEREKENINGEN!A:A, 0)),0)</f>
        <v>0</v>
      </c>
      <c r="P188" s="134">
        <f>_xlfn.IFNA(INDEX(TUSSENBEREKENINGEN!G:G, MATCH('Footprint incl maatregelen'!D188, TUSSENBEREKENINGEN!A:A, 0)),0)</f>
        <v>0</v>
      </c>
      <c r="Q188" s="33">
        <f>_xlfn.IFNA(INDEX(TUSSENBEREKENINGEN!G:G, MATCH('Footprint incl maatregelen'!E188, TUSSENBEREKENINGEN!A:A, 0)),0)</f>
        <v>0</v>
      </c>
      <c r="R188" s="134">
        <f>_xlfn.IFNA(INDEX(TUSSENBEREKENINGEN!H:H, MATCH('Footprint incl maatregelen'!D188, TUSSENBEREKENINGEN!A:A, 0)),0)</f>
        <v>0</v>
      </c>
      <c r="S188" s="33">
        <f>_xlfn.IFNA(INDEX(TUSSENBEREKENINGEN!H:H, MATCH('Footprint incl maatregelen'!E188, TUSSENBEREKENINGEN!A:A, 0)),0)</f>
        <v>0</v>
      </c>
      <c r="T188" s="120" cm="1">
        <f t="array" ref="T188">_xlfn.IFNA(INDEX('CO2 referentie footprint'!E:E, MATCH(1, (('CO2 referentie footprint'!A:A='Footprint incl maatregelen'!A188)*('CO2 referentie footprint'!C:C='Footprint incl maatregelen'!B188)*('CO2 referentie footprint'!D:D='Footprint incl maatregelen'!C188)), 0)),0)</f>
        <v>0</v>
      </c>
      <c r="U188" s="119">
        <f>_xlfn.IFNA(IF(G188 = "", T188 + (T188 * F188), T188 + (T188 * (F188 + G188)))*(1-'Materieel en Transport'!$I$40),0)</f>
        <v>0</v>
      </c>
      <c r="V188" s="119">
        <f>_xlfn.IFNA(IF(I188="", T188+(T188*H188), T188+(T188*(H188+I188)))*(1-'Materieel en Transport'!$J$40),0)</f>
        <v>0</v>
      </c>
      <c r="W188" s="119">
        <f>_xlfn.IFNA(IF(K188="",T188+(T188*J188),T188+(T188*(J188+K188)))*(1-'Materieel en Transport'!$K$40),0)</f>
        <v>0</v>
      </c>
      <c r="X188" s="119">
        <f>_xlfn.IFNA(IF(M188="",T188+(T188*L188),T188+(T188*(L188+M188)))*(1-'Materieel en Transport'!$L$40),0)</f>
        <v>0</v>
      </c>
      <c r="Y188" s="119">
        <f>_xlfn.IFNA(IF(O188="",T188+(T188*N188),T188+(T188*(N188+O188)))*(1-'Materieel en Transport'!$M$40),0)</f>
        <v>0</v>
      </c>
      <c r="Z188" s="119">
        <f>_xlfn.IFNA(IF(Q188="",T188+(T188*P188),T188+(T188*(P188+Q188)))*(1-'Materieel en Transport'!$N$40),0)</f>
        <v>0</v>
      </c>
      <c r="AA188" s="119">
        <f>_xlfn.IFNA(IF(S188="",T188+(T188*R188),T188+(T188*(R188+S188)))*(1-'Materieel en Transport'!$O$40),0)</f>
        <v>0</v>
      </c>
    </row>
    <row r="189" spans="1:27" x14ac:dyDescent="0.35">
      <c r="A189" s="125" t="s">
        <v>158</v>
      </c>
      <c r="B189" s="128" t="s">
        <v>159</v>
      </c>
      <c r="C189" s="128" t="s">
        <v>67</v>
      </c>
      <c r="D189" s="128" t="s">
        <v>28</v>
      </c>
      <c r="E189" s="131" t="s">
        <v>29</v>
      </c>
      <c r="F189" s="137">
        <f>_xlfn.IFNA(INDEX(TUSSENBEREKENINGEN!B:B, MATCH('Footprint incl maatregelen'!D189, TUSSENBEREKENINGEN!A:A, 0)),0)</f>
        <v>0</v>
      </c>
      <c r="G189" s="33">
        <f>_xlfn.IFNA(INDEX(TUSSENBEREKENINGEN!B:B, MATCH('Footprint incl maatregelen'!E189, TUSSENBEREKENINGEN!A:A, 0)),0)</f>
        <v>0</v>
      </c>
      <c r="H189" s="134">
        <f>_xlfn.IFNA(INDEX(TUSSENBEREKENINGEN!C:C, MATCH('Footprint incl maatregelen'!D189, TUSSENBEREKENINGEN!A:A, 0)),0)</f>
        <v>0</v>
      </c>
      <c r="I189" s="33">
        <f>_xlfn.IFNA(INDEX(TUSSENBEREKENINGEN!C:C, MATCH('Footprint incl maatregelen'!E189, TUSSENBEREKENINGEN!A:A, 0)),0)</f>
        <v>0</v>
      </c>
      <c r="J189" s="134">
        <f>_xlfn.IFNA(INDEX(TUSSENBEREKENINGEN!D:D, MATCH('Footprint incl maatregelen'!D189, TUSSENBEREKENINGEN!A:A, 0)),0)</f>
        <v>0</v>
      </c>
      <c r="K189" s="33">
        <f>_xlfn.IFNA(INDEX(TUSSENBEREKENINGEN!D:D, MATCH('Footprint incl maatregelen'!E189, TUSSENBEREKENINGEN!A:A, 0)),0)</f>
        <v>0</v>
      </c>
      <c r="L189" s="134">
        <f>_xlfn.IFNA(INDEX(TUSSENBEREKENINGEN!E:E, MATCH('Footprint incl maatregelen'!D189, TUSSENBEREKENINGEN!A:A, 0)),0)</f>
        <v>0</v>
      </c>
      <c r="M189" s="33">
        <f>_xlfn.IFNA(INDEX(TUSSENBEREKENINGEN!E:E, MATCH('Footprint incl maatregelen'!E189, TUSSENBEREKENINGEN!A:A, 0)),0)</f>
        <v>0</v>
      </c>
      <c r="N189" s="134">
        <f>_xlfn.IFNA(INDEX(TUSSENBEREKENINGEN!F:F, MATCH('Footprint incl maatregelen'!D189, TUSSENBEREKENINGEN!A:A, 0)),0)</f>
        <v>0</v>
      </c>
      <c r="O189" s="33">
        <f>_xlfn.IFNA(INDEX(TUSSENBEREKENINGEN!F:F, MATCH('Footprint incl maatregelen'!E189, TUSSENBEREKENINGEN!A:A, 0)),0)</f>
        <v>0</v>
      </c>
      <c r="P189" s="134">
        <f>_xlfn.IFNA(INDEX(TUSSENBEREKENINGEN!G:G, MATCH('Footprint incl maatregelen'!D189, TUSSENBEREKENINGEN!A:A, 0)),0)</f>
        <v>0</v>
      </c>
      <c r="Q189" s="33">
        <f>_xlfn.IFNA(INDEX(TUSSENBEREKENINGEN!G:G, MATCH('Footprint incl maatregelen'!E189, TUSSENBEREKENINGEN!A:A, 0)),0)</f>
        <v>0</v>
      </c>
      <c r="R189" s="134">
        <f>_xlfn.IFNA(INDEX(TUSSENBEREKENINGEN!H:H, MATCH('Footprint incl maatregelen'!D189, TUSSENBEREKENINGEN!A:A, 0)),0)</f>
        <v>0</v>
      </c>
      <c r="S189" s="33">
        <f>_xlfn.IFNA(INDEX(TUSSENBEREKENINGEN!H:H, MATCH('Footprint incl maatregelen'!E189, TUSSENBEREKENINGEN!A:A, 0)),0)</f>
        <v>0</v>
      </c>
      <c r="T189" s="120" cm="1">
        <f t="array" ref="T189">_xlfn.IFNA(INDEX('CO2 referentie footprint'!E:E, MATCH(1, (('CO2 referentie footprint'!A:A='Footprint incl maatregelen'!A189)*('CO2 referentie footprint'!C:C='Footprint incl maatregelen'!B189)*('CO2 referentie footprint'!D:D='Footprint incl maatregelen'!C189)), 0)),0)</f>
        <v>0</v>
      </c>
      <c r="U189" s="119">
        <f>_xlfn.IFNA(IF(G189 = "", T189 + (T189 * F189), T189 + (T189 * (F189 + G189)))*(1-'Materieel en Transport'!$I$40),0)</f>
        <v>0</v>
      </c>
      <c r="V189" s="119">
        <f>_xlfn.IFNA(IF(I189="", T189+(T189*H189), T189+(T189*(H189+I189)))*(1-'Materieel en Transport'!$J$40),0)</f>
        <v>0</v>
      </c>
      <c r="W189" s="119">
        <f>_xlfn.IFNA(IF(K189="",T189+(T189*J189),T189+(T189*(J189+K189)))*(1-'Materieel en Transport'!$K$40),0)</f>
        <v>0</v>
      </c>
      <c r="X189" s="119">
        <f>_xlfn.IFNA(IF(M189="",T189+(T189*L189),T189+(T189*(L189+M189)))*(1-'Materieel en Transport'!$L$40),0)</f>
        <v>0</v>
      </c>
      <c r="Y189" s="119">
        <f>_xlfn.IFNA(IF(O189="",T189+(T189*N189),T189+(T189*(N189+O189)))*(1-'Materieel en Transport'!$M$40),0)</f>
        <v>0</v>
      </c>
      <c r="Z189" s="119">
        <f>_xlfn.IFNA(IF(Q189="",T189+(T189*P189),T189+(T189*(P189+Q189)))*(1-'Materieel en Transport'!$N$40),0)</f>
        <v>0</v>
      </c>
      <c r="AA189" s="119">
        <f>_xlfn.IFNA(IF(S189="",T189+(T189*R189),T189+(T189*(R189+S189)))*(1-'Materieel en Transport'!$O$40),0)</f>
        <v>0</v>
      </c>
    </row>
    <row r="190" spans="1:27" x14ac:dyDescent="0.35">
      <c r="A190" s="125" t="s">
        <v>158</v>
      </c>
      <c r="B190" s="128" t="s">
        <v>159</v>
      </c>
      <c r="C190" s="128" t="s">
        <v>58</v>
      </c>
      <c r="D190" s="128" t="s">
        <v>59</v>
      </c>
      <c r="E190" s="131"/>
      <c r="F190" s="137">
        <f>_xlfn.IFNA(INDEX(TUSSENBEREKENINGEN!B:B, MATCH('Footprint incl maatregelen'!D190, TUSSENBEREKENINGEN!A:A, 0)),0)</f>
        <v>0</v>
      </c>
      <c r="G190" s="33">
        <f>_xlfn.IFNA(INDEX(TUSSENBEREKENINGEN!B:B, MATCH('Footprint incl maatregelen'!E190, TUSSENBEREKENINGEN!A:A, 0)),0)</f>
        <v>0</v>
      </c>
      <c r="H190" s="134">
        <f>_xlfn.IFNA(INDEX(TUSSENBEREKENINGEN!C:C, MATCH('Footprint incl maatregelen'!D190, TUSSENBEREKENINGEN!A:A, 0)),0)</f>
        <v>0</v>
      </c>
      <c r="I190" s="33">
        <f>_xlfn.IFNA(INDEX(TUSSENBEREKENINGEN!C:C, MATCH('Footprint incl maatregelen'!E190, TUSSENBEREKENINGEN!A:A, 0)),0)</f>
        <v>0</v>
      </c>
      <c r="J190" s="134">
        <f>_xlfn.IFNA(INDEX(TUSSENBEREKENINGEN!D:D, MATCH('Footprint incl maatregelen'!D190, TUSSENBEREKENINGEN!A:A, 0)),0)</f>
        <v>0</v>
      </c>
      <c r="K190" s="33">
        <f>_xlfn.IFNA(INDEX(TUSSENBEREKENINGEN!D:D, MATCH('Footprint incl maatregelen'!E190, TUSSENBEREKENINGEN!A:A, 0)),0)</f>
        <v>0</v>
      </c>
      <c r="L190" s="134">
        <f>_xlfn.IFNA(INDEX(TUSSENBEREKENINGEN!E:E, MATCH('Footprint incl maatregelen'!D190, TUSSENBEREKENINGEN!A:A, 0)),0)</f>
        <v>0</v>
      </c>
      <c r="M190" s="33">
        <f>_xlfn.IFNA(INDEX(TUSSENBEREKENINGEN!E:E, MATCH('Footprint incl maatregelen'!E190, TUSSENBEREKENINGEN!A:A, 0)),0)</f>
        <v>0</v>
      </c>
      <c r="N190" s="134">
        <f>_xlfn.IFNA(INDEX(TUSSENBEREKENINGEN!F:F, MATCH('Footprint incl maatregelen'!D190, TUSSENBEREKENINGEN!A:A, 0)),0)</f>
        <v>0</v>
      </c>
      <c r="O190" s="33">
        <f>_xlfn.IFNA(INDEX(TUSSENBEREKENINGEN!F:F, MATCH('Footprint incl maatregelen'!E190, TUSSENBEREKENINGEN!A:A, 0)),0)</f>
        <v>0</v>
      </c>
      <c r="P190" s="134">
        <f>_xlfn.IFNA(INDEX(TUSSENBEREKENINGEN!G:G, MATCH('Footprint incl maatregelen'!D190, TUSSENBEREKENINGEN!A:A, 0)),0)</f>
        <v>0</v>
      </c>
      <c r="Q190" s="33">
        <f>_xlfn.IFNA(INDEX(TUSSENBEREKENINGEN!G:G, MATCH('Footprint incl maatregelen'!E190, TUSSENBEREKENINGEN!A:A, 0)),0)</f>
        <v>0</v>
      </c>
      <c r="R190" s="134">
        <f>_xlfn.IFNA(INDEX(TUSSENBEREKENINGEN!H:H, MATCH('Footprint incl maatregelen'!D190, TUSSENBEREKENINGEN!A:A, 0)),0)</f>
        <v>0</v>
      </c>
      <c r="S190" s="33">
        <f>_xlfn.IFNA(INDEX(TUSSENBEREKENINGEN!H:H, MATCH('Footprint incl maatregelen'!E190, TUSSENBEREKENINGEN!A:A, 0)),0)</f>
        <v>0</v>
      </c>
      <c r="T190" s="120" cm="1">
        <f t="array" ref="T190">_xlfn.IFNA(INDEX('CO2 referentie footprint'!E:E, MATCH(1, (('CO2 referentie footprint'!A:A='Footprint incl maatregelen'!A190)*('CO2 referentie footprint'!C:C='Footprint incl maatregelen'!B190)*('CO2 referentie footprint'!D:D='Footprint incl maatregelen'!C190)), 0)),0)</f>
        <v>0</v>
      </c>
      <c r="U190" s="119">
        <f>_xlfn.IFNA(IF(G190 = "", T190 + (T190 * F190), T190 + (T190 * (F190 + G190)))*(1-'Materieel en Transport'!$I$40),0)</f>
        <v>0</v>
      </c>
      <c r="V190" s="119">
        <f>_xlfn.IFNA(IF(I190="", T190+(T190*H190), T190+(T190*(H190+I190)))*(1-'Materieel en Transport'!$J$40),0)</f>
        <v>0</v>
      </c>
      <c r="W190" s="119">
        <f>_xlfn.IFNA(IF(K190="",T190+(T190*J190),T190+(T190*(J190+K190)))*(1-'Materieel en Transport'!$K$40),0)</f>
        <v>0</v>
      </c>
      <c r="X190" s="119">
        <f>_xlfn.IFNA(IF(M190="",T190+(T190*L190),T190+(T190*(L190+M190)))*(1-'Materieel en Transport'!$L$40),0)</f>
        <v>0</v>
      </c>
      <c r="Y190" s="119">
        <f>_xlfn.IFNA(IF(O190="",T190+(T190*N190),T190+(T190*(N190+O190)))*(1-'Materieel en Transport'!$M$40),0)</f>
        <v>0</v>
      </c>
      <c r="Z190" s="119">
        <f>_xlfn.IFNA(IF(Q190="",T190+(T190*P190),T190+(T190*(P190+Q190)))*(1-'Materieel en Transport'!$N$40),0)</f>
        <v>0</v>
      </c>
      <c r="AA190" s="119">
        <f>_xlfn.IFNA(IF(S190="",T190+(T190*R190),T190+(T190*(R190+S190)))*(1-'Materieel en Transport'!$O$40),0)</f>
        <v>0</v>
      </c>
    </row>
    <row r="191" spans="1:27" x14ac:dyDescent="0.35">
      <c r="A191" s="125" t="s">
        <v>158</v>
      </c>
      <c r="B191" s="128" t="s">
        <v>160</v>
      </c>
      <c r="C191" s="128" t="s">
        <v>73</v>
      </c>
      <c r="D191" s="128" t="s">
        <v>25</v>
      </c>
      <c r="E191" s="131" t="s">
        <v>26</v>
      </c>
      <c r="F191" s="137">
        <f>_xlfn.IFNA(INDEX(TUSSENBEREKENINGEN!B:B, MATCH('Footprint incl maatregelen'!D191, TUSSENBEREKENINGEN!A:A, 0)),0)</f>
        <v>0</v>
      </c>
      <c r="G191" s="33">
        <f>_xlfn.IFNA(INDEX(TUSSENBEREKENINGEN!B:B, MATCH('Footprint incl maatregelen'!E191, TUSSENBEREKENINGEN!A:A, 0)),0)</f>
        <v>0</v>
      </c>
      <c r="H191" s="134">
        <f>_xlfn.IFNA(INDEX(TUSSENBEREKENINGEN!C:C, MATCH('Footprint incl maatregelen'!D191, TUSSENBEREKENINGEN!A:A, 0)),0)</f>
        <v>0</v>
      </c>
      <c r="I191" s="33">
        <f>_xlfn.IFNA(INDEX(TUSSENBEREKENINGEN!C:C, MATCH('Footprint incl maatregelen'!E191, TUSSENBEREKENINGEN!A:A, 0)),0)</f>
        <v>0</v>
      </c>
      <c r="J191" s="134">
        <f>_xlfn.IFNA(INDEX(TUSSENBEREKENINGEN!D:D, MATCH('Footprint incl maatregelen'!D191, TUSSENBEREKENINGEN!A:A, 0)),0)</f>
        <v>0</v>
      </c>
      <c r="K191" s="33">
        <f>_xlfn.IFNA(INDEX(TUSSENBEREKENINGEN!D:D, MATCH('Footprint incl maatregelen'!E191, TUSSENBEREKENINGEN!A:A, 0)),0)</f>
        <v>0</v>
      </c>
      <c r="L191" s="134">
        <f>_xlfn.IFNA(INDEX(TUSSENBEREKENINGEN!E:E, MATCH('Footprint incl maatregelen'!D191, TUSSENBEREKENINGEN!A:A, 0)),0)</f>
        <v>0</v>
      </c>
      <c r="M191" s="33">
        <f>_xlfn.IFNA(INDEX(TUSSENBEREKENINGEN!E:E, MATCH('Footprint incl maatregelen'!E191, TUSSENBEREKENINGEN!A:A, 0)),0)</f>
        <v>0</v>
      </c>
      <c r="N191" s="134">
        <f>_xlfn.IFNA(INDEX(TUSSENBEREKENINGEN!F:F, MATCH('Footprint incl maatregelen'!D191, TUSSENBEREKENINGEN!A:A, 0)),0)</f>
        <v>0</v>
      </c>
      <c r="O191" s="33">
        <f>_xlfn.IFNA(INDEX(TUSSENBEREKENINGEN!F:F, MATCH('Footprint incl maatregelen'!E191, TUSSENBEREKENINGEN!A:A, 0)),0)</f>
        <v>0</v>
      </c>
      <c r="P191" s="134">
        <f>_xlfn.IFNA(INDEX(TUSSENBEREKENINGEN!G:G, MATCH('Footprint incl maatregelen'!D191, TUSSENBEREKENINGEN!A:A, 0)),0)</f>
        <v>0</v>
      </c>
      <c r="Q191" s="33">
        <f>_xlfn.IFNA(INDEX(TUSSENBEREKENINGEN!G:G, MATCH('Footprint incl maatregelen'!E191, TUSSENBEREKENINGEN!A:A, 0)),0)</f>
        <v>0</v>
      </c>
      <c r="R191" s="134">
        <f>_xlfn.IFNA(INDEX(TUSSENBEREKENINGEN!H:H, MATCH('Footprint incl maatregelen'!D191, TUSSENBEREKENINGEN!A:A, 0)),0)</f>
        <v>0</v>
      </c>
      <c r="S191" s="33">
        <f>_xlfn.IFNA(INDEX(TUSSENBEREKENINGEN!H:H, MATCH('Footprint incl maatregelen'!E191, TUSSENBEREKENINGEN!A:A, 0)),0)</f>
        <v>0</v>
      </c>
      <c r="T191" s="120" cm="1">
        <f t="array" ref="T191">_xlfn.IFNA(INDEX('CO2 referentie footprint'!E:E, MATCH(1, (('CO2 referentie footprint'!A:A='Footprint incl maatregelen'!A191)*('CO2 referentie footprint'!C:C='Footprint incl maatregelen'!B191)*('CO2 referentie footprint'!D:D='Footprint incl maatregelen'!C191)), 0)),0)</f>
        <v>0</v>
      </c>
      <c r="U191" s="119">
        <f>_xlfn.IFNA(IF(G191 = "", T191 + (T191 * F191), T191 + (T191 * (F191 + G191)))*(1-'Materieel en Transport'!$I$40),0)</f>
        <v>0</v>
      </c>
      <c r="V191" s="119">
        <f>_xlfn.IFNA(IF(I191="", T191+(T191*H191), T191+(T191*(H191+I191)))*(1-'Materieel en Transport'!$J$40),0)</f>
        <v>0</v>
      </c>
      <c r="W191" s="119">
        <f>_xlfn.IFNA(IF(K191="",T191+(T191*J191),T191+(T191*(J191+K191)))*(1-'Materieel en Transport'!$K$40),0)</f>
        <v>0</v>
      </c>
      <c r="X191" s="119">
        <f>_xlfn.IFNA(IF(M191="",T191+(T191*L191),T191+(T191*(L191+M191)))*(1-'Materieel en Transport'!$L$40),0)</f>
        <v>0</v>
      </c>
      <c r="Y191" s="119">
        <f>_xlfn.IFNA(IF(O191="",T191+(T191*N191),T191+(T191*(N191+O191)))*(1-'Materieel en Transport'!$M$40),0)</f>
        <v>0</v>
      </c>
      <c r="Z191" s="119">
        <f>_xlfn.IFNA(IF(Q191="",T191+(T191*P191),T191+(T191*(P191+Q191)))*(1-'Materieel en Transport'!$N$40),0)</f>
        <v>0</v>
      </c>
      <c r="AA191" s="119">
        <f>_xlfn.IFNA(IF(S191="",T191+(T191*R191),T191+(T191*(R191+S191)))*(1-'Materieel en Transport'!$O$40),0)</f>
        <v>0</v>
      </c>
    </row>
    <row r="192" spans="1:27" x14ac:dyDescent="0.35">
      <c r="A192" s="125" t="s">
        <v>158</v>
      </c>
      <c r="B192" s="128" t="s">
        <v>160</v>
      </c>
      <c r="C192" s="128" t="s">
        <v>58</v>
      </c>
      <c r="D192" s="128" t="s">
        <v>59</v>
      </c>
      <c r="E192" s="131"/>
      <c r="F192" s="137">
        <f>_xlfn.IFNA(INDEX(TUSSENBEREKENINGEN!B:B, MATCH('Footprint incl maatregelen'!D192, TUSSENBEREKENINGEN!A:A, 0)),0)</f>
        <v>0</v>
      </c>
      <c r="G192" s="33">
        <f>_xlfn.IFNA(INDEX(TUSSENBEREKENINGEN!B:B, MATCH('Footprint incl maatregelen'!E192, TUSSENBEREKENINGEN!A:A, 0)),0)</f>
        <v>0</v>
      </c>
      <c r="H192" s="134">
        <f>_xlfn.IFNA(INDEX(TUSSENBEREKENINGEN!C:C, MATCH('Footprint incl maatregelen'!D192, TUSSENBEREKENINGEN!A:A, 0)),0)</f>
        <v>0</v>
      </c>
      <c r="I192" s="33">
        <f>_xlfn.IFNA(INDEX(TUSSENBEREKENINGEN!C:C, MATCH('Footprint incl maatregelen'!E192, TUSSENBEREKENINGEN!A:A, 0)),0)</f>
        <v>0</v>
      </c>
      <c r="J192" s="134">
        <f>_xlfn.IFNA(INDEX(TUSSENBEREKENINGEN!D:D, MATCH('Footprint incl maatregelen'!D192, TUSSENBEREKENINGEN!A:A, 0)),0)</f>
        <v>0</v>
      </c>
      <c r="K192" s="33">
        <f>_xlfn.IFNA(INDEX(TUSSENBEREKENINGEN!D:D, MATCH('Footprint incl maatregelen'!E192, TUSSENBEREKENINGEN!A:A, 0)),0)</f>
        <v>0</v>
      </c>
      <c r="L192" s="134">
        <f>_xlfn.IFNA(INDEX(TUSSENBEREKENINGEN!E:E, MATCH('Footprint incl maatregelen'!D192, TUSSENBEREKENINGEN!A:A, 0)),0)</f>
        <v>0</v>
      </c>
      <c r="M192" s="33">
        <f>_xlfn.IFNA(INDEX(TUSSENBEREKENINGEN!E:E, MATCH('Footprint incl maatregelen'!E192, TUSSENBEREKENINGEN!A:A, 0)),0)</f>
        <v>0</v>
      </c>
      <c r="N192" s="134">
        <f>_xlfn.IFNA(INDEX(TUSSENBEREKENINGEN!F:F, MATCH('Footprint incl maatregelen'!D192, TUSSENBEREKENINGEN!A:A, 0)),0)</f>
        <v>0</v>
      </c>
      <c r="O192" s="33">
        <f>_xlfn.IFNA(INDEX(TUSSENBEREKENINGEN!F:F, MATCH('Footprint incl maatregelen'!E192, TUSSENBEREKENINGEN!A:A, 0)),0)</f>
        <v>0</v>
      </c>
      <c r="P192" s="134">
        <f>_xlfn.IFNA(INDEX(TUSSENBEREKENINGEN!G:G, MATCH('Footprint incl maatregelen'!D192, TUSSENBEREKENINGEN!A:A, 0)),0)</f>
        <v>0</v>
      </c>
      <c r="Q192" s="33">
        <f>_xlfn.IFNA(INDEX(TUSSENBEREKENINGEN!G:G, MATCH('Footprint incl maatregelen'!E192, TUSSENBEREKENINGEN!A:A, 0)),0)</f>
        <v>0</v>
      </c>
      <c r="R192" s="134">
        <f>_xlfn.IFNA(INDEX(TUSSENBEREKENINGEN!H:H, MATCH('Footprint incl maatregelen'!D192, TUSSENBEREKENINGEN!A:A, 0)),0)</f>
        <v>0</v>
      </c>
      <c r="S192" s="33">
        <f>_xlfn.IFNA(INDEX(TUSSENBEREKENINGEN!H:H, MATCH('Footprint incl maatregelen'!E192, TUSSENBEREKENINGEN!A:A, 0)),0)</f>
        <v>0</v>
      </c>
      <c r="T192" s="120" cm="1">
        <f t="array" ref="T192">_xlfn.IFNA(INDEX('CO2 referentie footprint'!E:E, MATCH(1, (('CO2 referentie footprint'!A:A='Footprint incl maatregelen'!A192)*('CO2 referentie footprint'!C:C='Footprint incl maatregelen'!B192)*('CO2 referentie footprint'!D:D='Footprint incl maatregelen'!C192)), 0)),0)</f>
        <v>0</v>
      </c>
      <c r="U192" s="119">
        <f>_xlfn.IFNA(IF(G192 = "", T192 + (T192 * F192), T192 + (T192 * (F192 + G192)))*(1-'Materieel en Transport'!$I$40),0)</f>
        <v>0</v>
      </c>
      <c r="V192" s="119">
        <f>_xlfn.IFNA(IF(I192="", T192+(T192*H192), T192+(T192*(H192+I192)))*(1-'Materieel en Transport'!$J$40),0)</f>
        <v>0</v>
      </c>
      <c r="W192" s="119">
        <f>_xlfn.IFNA(IF(K192="",T192+(T192*J192),T192+(T192*(J192+K192)))*(1-'Materieel en Transport'!$K$40),0)</f>
        <v>0</v>
      </c>
      <c r="X192" s="119">
        <f>_xlfn.IFNA(IF(M192="",T192+(T192*L192),T192+(T192*(L192+M192)))*(1-'Materieel en Transport'!$L$40),0)</f>
        <v>0</v>
      </c>
      <c r="Y192" s="119">
        <f>_xlfn.IFNA(IF(O192="",T192+(T192*N192),T192+(T192*(N192+O192)))*(1-'Materieel en Transport'!$M$40),0)</f>
        <v>0</v>
      </c>
      <c r="Z192" s="119">
        <f>_xlfn.IFNA(IF(Q192="",T192+(T192*P192),T192+(T192*(P192+Q192)))*(1-'Materieel en Transport'!$N$40),0)</f>
        <v>0</v>
      </c>
      <c r="AA192" s="119">
        <f>_xlfn.IFNA(IF(S192="",T192+(T192*R192),T192+(T192*(R192+S192)))*(1-'Materieel en Transport'!$O$40),0)</f>
        <v>0</v>
      </c>
    </row>
    <row r="193" spans="1:27" x14ac:dyDescent="0.35">
      <c r="A193" s="125" t="s">
        <v>158</v>
      </c>
      <c r="B193" s="128" t="s">
        <v>161</v>
      </c>
      <c r="C193" s="128" t="s">
        <v>69</v>
      </c>
      <c r="D193" s="128" t="s">
        <v>31</v>
      </c>
      <c r="E193" s="131" t="s">
        <v>32</v>
      </c>
      <c r="F193" s="137">
        <f>_xlfn.IFNA(INDEX(TUSSENBEREKENINGEN!B:B, MATCH('Footprint incl maatregelen'!D193, TUSSENBEREKENINGEN!A:A, 0)),0)</f>
        <v>0</v>
      </c>
      <c r="G193" s="33">
        <f>_xlfn.IFNA(INDEX(TUSSENBEREKENINGEN!B:B, MATCH('Footprint incl maatregelen'!E193, TUSSENBEREKENINGEN!A:A, 0)),0)</f>
        <v>0</v>
      </c>
      <c r="H193" s="134">
        <f>_xlfn.IFNA(INDEX(TUSSENBEREKENINGEN!C:C, MATCH('Footprint incl maatregelen'!D193, TUSSENBEREKENINGEN!A:A, 0)),0)</f>
        <v>0</v>
      </c>
      <c r="I193" s="33">
        <f>_xlfn.IFNA(INDEX(TUSSENBEREKENINGEN!C:C, MATCH('Footprint incl maatregelen'!E193, TUSSENBEREKENINGEN!A:A, 0)),0)</f>
        <v>0</v>
      </c>
      <c r="J193" s="134">
        <f>_xlfn.IFNA(INDEX(TUSSENBEREKENINGEN!D:D, MATCH('Footprint incl maatregelen'!D193, TUSSENBEREKENINGEN!A:A, 0)),0)</f>
        <v>0</v>
      </c>
      <c r="K193" s="33">
        <f>_xlfn.IFNA(INDEX(TUSSENBEREKENINGEN!D:D, MATCH('Footprint incl maatregelen'!E193, TUSSENBEREKENINGEN!A:A, 0)),0)</f>
        <v>0</v>
      </c>
      <c r="L193" s="134">
        <f>_xlfn.IFNA(INDEX(TUSSENBEREKENINGEN!E:E, MATCH('Footprint incl maatregelen'!D193, TUSSENBEREKENINGEN!A:A, 0)),0)</f>
        <v>0</v>
      </c>
      <c r="M193" s="33">
        <f>_xlfn.IFNA(INDEX(TUSSENBEREKENINGEN!E:E, MATCH('Footprint incl maatregelen'!E193, TUSSENBEREKENINGEN!A:A, 0)),0)</f>
        <v>0</v>
      </c>
      <c r="N193" s="134">
        <f>_xlfn.IFNA(INDEX(TUSSENBEREKENINGEN!F:F, MATCH('Footprint incl maatregelen'!D193, TUSSENBEREKENINGEN!A:A, 0)),0)</f>
        <v>0</v>
      </c>
      <c r="O193" s="33">
        <f>_xlfn.IFNA(INDEX(TUSSENBEREKENINGEN!F:F, MATCH('Footprint incl maatregelen'!E193, TUSSENBEREKENINGEN!A:A, 0)),0)</f>
        <v>0</v>
      </c>
      <c r="P193" s="134">
        <f>_xlfn.IFNA(INDEX(TUSSENBEREKENINGEN!G:G, MATCH('Footprint incl maatregelen'!D193, TUSSENBEREKENINGEN!A:A, 0)),0)</f>
        <v>0</v>
      </c>
      <c r="Q193" s="33">
        <f>_xlfn.IFNA(INDEX(TUSSENBEREKENINGEN!G:G, MATCH('Footprint incl maatregelen'!E193, TUSSENBEREKENINGEN!A:A, 0)),0)</f>
        <v>0</v>
      </c>
      <c r="R193" s="134">
        <f>_xlfn.IFNA(INDEX(TUSSENBEREKENINGEN!H:H, MATCH('Footprint incl maatregelen'!D193, TUSSENBEREKENINGEN!A:A, 0)),0)</f>
        <v>0</v>
      </c>
      <c r="S193" s="33">
        <f>_xlfn.IFNA(INDEX(TUSSENBEREKENINGEN!H:H, MATCH('Footprint incl maatregelen'!E193, TUSSENBEREKENINGEN!A:A, 0)),0)</f>
        <v>0</v>
      </c>
      <c r="T193" s="120" cm="1">
        <f t="array" ref="T193">_xlfn.IFNA(INDEX('CO2 referentie footprint'!E:E, MATCH(1, (('CO2 referentie footprint'!A:A='Footprint incl maatregelen'!A193)*('CO2 referentie footprint'!C:C='Footprint incl maatregelen'!B193)*('CO2 referentie footprint'!D:D='Footprint incl maatregelen'!C193)), 0)),0)</f>
        <v>0</v>
      </c>
      <c r="U193" s="119">
        <f>_xlfn.IFNA(IF(G193 = "", T193 + (T193 * F193), T193 + (T193 * (F193 + G193)))*(1-'Materieel en Transport'!$I$40),0)</f>
        <v>0</v>
      </c>
      <c r="V193" s="119">
        <f>_xlfn.IFNA(IF(I193="", T193+(T193*H193), T193+(T193*(H193+I193)))*(1-'Materieel en Transport'!$J$40),0)</f>
        <v>0</v>
      </c>
      <c r="W193" s="119">
        <f>_xlfn.IFNA(IF(K193="",T193+(T193*J193),T193+(T193*(J193+K193)))*(1-'Materieel en Transport'!$K$40),0)</f>
        <v>0</v>
      </c>
      <c r="X193" s="119">
        <f>_xlfn.IFNA(IF(M193="",T193+(T193*L193),T193+(T193*(L193+M193)))*(1-'Materieel en Transport'!$L$40),0)</f>
        <v>0</v>
      </c>
      <c r="Y193" s="119">
        <f>_xlfn.IFNA(IF(O193="",T193+(T193*N193),T193+(T193*(N193+O193)))*(1-'Materieel en Transport'!$M$40),0)</f>
        <v>0</v>
      </c>
      <c r="Z193" s="119">
        <f>_xlfn.IFNA(IF(Q193="",T193+(T193*P193),T193+(T193*(P193+Q193)))*(1-'Materieel en Transport'!$N$40),0)</f>
        <v>0</v>
      </c>
      <c r="AA193" s="119">
        <f>_xlfn.IFNA(IF(S193="",T193+(T193*R193),T193+(T193*(R193+S193)))*(1-'Materieel en Transport'!$O$40),0)</f>
        <v>0</v>
      </c>
    </row>
    <row r="194" spans="1:27" x14ac:dyDescent="0.35">
      <c r="A194" s="125" t="s">
        <v>158</v>
      </c>
      <c r="B194" s="128" t="s">
        <v>161</v>
      </c>
      <c r="C194" s="128" t="s">
        <v>58</v>
      </c>
      <c r="D194" s="128" t="s">
        <v>59</v>
      </c>
      <c r="E194" s="131"/>
      <c r="F194" s="137">
        <f>_xlfn.IFNA(INDEX(TUSSENBEREKENINGEN!B:B, MATCH('Footprint incl maatregelen'!D194, TUSSENBEREKENINGEN!A:A, 0)),0)</f>
        <v>0</v>
      </c>
      <c r="G194" s="33">
        <f>_xlfn.IFNA(INDEX(TUSSENBEREKENINGEN!B:B, MATCH('Footprint incl maatregelen'!E194, TUSSENBEREKENINGEN!A:A, 0)),0)</f>
        <v>0</v>
      </c>
      <c r="H194" s="134">
        <f>_xlfn.IFNA(INDEX(TUSSENBEREKENINGEN!C:C, MATCH('Footprint incl maatregelen'!D194, TUSSENBEREKENINGEN!A:A, 0)),0)</f>
        <v>0</v>
      </c>
      <c r="I194" s="33">
        <f>_xlfn.IFNA(INDEX(TUSSENBEREKENINGEN!C:C, MATCH('Footprint incl maatregelen'!E194, TUSSENBEREKENINGEN!A:A, 0)),0)</f>
        <v>0</v>
      </c>
      <c r="J194" s="134">
        <f>_xlfn.IFNA(INDEX(TUSSENBEREKENINGEN!D:D, MATCH('Footprint incl maatregelen'!D194, TUSSENBEREKENINGEN!A:A, 0)),0)</f>
        <v>0</v>
      </c>
      <c r="K194" s="33">
        <f>_xlfn.IFNA(INDEX(TUSSENBEREKENINGEN!D:D, MATCH('Footprint incl maatregelen'!E194, TUSSENBEREKENINGEN!A:A, 0)),0)</f>
        <v>0</v>
      </c>
      <c r="L194" s="134">
        <f>_xlfn.IFNA(INDEX(TUSSENBEREKENINGEN!E:E, MATCH('Footprint incl maatregelen'!D194, TUSSENBEREKENINGEN!A:A, 0)),0)</f>
        <v>0</v>
      </c>
      <c r="M194" s="33">
        <f>_xlfn.IFNA(INDEX(TUSSENBEREKENINGEN!E:E, MATCH('Footprint incl maatregelen'!E194, TUSSENBEREKENINGEN!A:A, 0)),0)</f>
        <v>0</v>
      </c>
      <c r="N194" s="134">
        <f>_xlfn.IFNA(INDEX(TUSSENBEREKENINGEN!F:F, MATCH('Footprint incl maatregelen'!D194, TUSSENBEREKENINGEN!A:A, 0)),0)</f>
        <v>0</v>
      </c>
      <c r="O194" s="33">
        <f>_xlfn.IFNA(INDEX(TUSSENBEREKENINGEN!F:F, MATCH('Footprint incl maatregelen'!E194, TUSSENBEREKENINGEN!A:A, 0)),0)</f>
        <v>0</v>
      </c>
      <c r="P194" s="134">
        <f>_xlfn.IFNA(INDEX(TUSSENBEREKENINGEN!G:G, MATCH('Footprint incl maatregelen'!D194, TUSSENBEREKENINGEN!A:A, 0)),0)</f>
        <v>0</v>
      </c>
      <c r="Q194" s="33">
        <f>_xlfn.IFNA(INDEX(TUSSENBEREKENINGEN!G:G, MATCH('Footprint incl maatregelen'!E194, TUSSENBEREKENINGEN!A:A, 0)),0)</f>
        <v>0</v>
      </c>
      <c r="R194" s="134">
        <f>_xlfn.IFNA(INDEX(TUSSENBEREKENINGEN!H:H, MATCH('Footprint incl maatregelen'!D194, TUSSENBEREKENINGEN!A:A, 0)),0)</f>
        <v>0</v>
      </c>
      <c r="S194" s="33">
        <f>_xlfn.IFNA(INDEX(TUSSENBEREKENINGEN!H:H, MATCH('Footprint incl maatregelen'!E194, TUSSENBEREKENINGEN!A:A, 0)),0)</f>
        <v>0</v>
      </c>
      <c r="T194" s="120" cm="1">
        <f t="array" ref="T194">_xlfn.IFNA(INDEX('CO2 referentie footprint'!E:E, MATCH(1, (('CO2 referentie footprint'!A:A='Footprint incl maatregelen'!A194)*('CO2 referentie footprint'!C:C='Footprint incl maatregelen'!B194)*('CO2 referentie footprint'!D:D='Footprint incl maatregelen'!C194)), 0)),0)</f>
        <v>0</v>
      </c>
      <c r="U194" s="119">
        <f>_xlfn.IFNA(IF(G194 = "", T194 + (T194 * F194), T194 + (T194 * (F194 + G194)))*(1-'Materieel en Transport'!$I$40),0)</f>
        <v>0</v>
      </c>
      <c r="V194" s="119">
        <f>_xlfn.IFNA(IF(I194="", T194+(T194*H194), T194+(T194*(H194+I194)))*(1-'Materieel en Transport'!$J$40),0)</f>
        <v>0</v>
      </c>
      <c r="W194" s="119">
        <f>_xlfn.IFNA(IF(K194="",T194+(T194*J194),T194+(T194*(J194+K194)))*(1-'Materieel en Transport'!$K$40),0)</f>
        <v>0</v>
      </c>
      <c r="X194" s="119">
        <f>_xlfn.IFNA(IF(M194="",T194+(T194*L194),T194+(T194*(L194+M194)))*(1-'Materieel en Transport'!$L$40),0)</f>
        <v>0</v>
      </c>
      <c r="Y194" s="119">
        <f>_xlfn.IFNA(IF(O194="",T194+(T194*N194),T194+(T194*(N194+O194)))*(1-'Materieel en Transport'!$M$40),0)</f>
        <v>0</v>
      </c>
      <c r="Z194" s="119">
        <f>_xlfn.IFNA(IF(Q194="",T194+(T194*P194),T194+(T194*(P194+Q194)))*(1-'Materieel en Transport'!$N$40),0)</f>
        <v>0</v>
      </c>
      <c r="AA194" s="119">
        <f>_xlfn.IFNA(IF(S194="",T194+(T194*R194),T194+(T194*(R194+S194)))*(1-'Materieel en Transport'!$O$40),0)</f>
        <v>0</v>
      </c>
    </row>
    <row r="195" spans="1:27" x14ac:dyDescent="0.35">
      <c r="A195" s="125" t="s">
        <v>158</v>
      </c>
      <c r="B195" s="128" t="s">
        <v>121</v>
      </c>
      <c r="C195" s="128" t="s">
        <v>69</v>
      </c>
      <c r="D195" s="128" t="s">
        <v>31</v>
      </c>
      <c r="E195" s="131" t="s">
        <v>32</v>
      </c>
      <c r="F195" s="137">
        <f>_xlfn.IFNA(INDEX(TUSSENBEREKENINGEN!B:B, MATCH('Footprint incl maatregelen'!D195, TUSSENBEREKENINGEN!A:A, 0)),0)</f>
        <v>0</v>
      </c>
      <c r="G195" s="33">
        <f>_xlfn.IFNA(INDEX(TUSSENBEREKENINGEN!B:B, MATCH('Footprint incl maatregelen'!E195, TUSSENBEREKENINGEN!A:A, 0)),0)</f>
        <v>0</v>
      </c>
      <c r="H195" s="134">
        <f>_xlfn.IFNA(INDEX(TUSSENBEREKENINGEN!C:C, MATCH('Footprint incl maatregelen'!D195, TUSSENBEREKENINGEN!A:A, 0)),0)</f>
        <v>0</v>
      </c>
      <c r="I195" s="33">
        <f>_xlfn.IFNA(INDEX(TUSSENBEREKENINGEN!C:C, MATCH('Footprint incl maatregelen'!E195, TUSSENBEREKENINGEN!A:A, 0)),0)</f>
        <v>0</v>
      </c>
      <c r="J195" s="134">
        <f>_xlfn.IFNA(INDEX(TUSSENBEREKENINGEN!D:D, MATCH('Footprint incl maatregelen'!D195, TUSSENBEREKENINGEN!A:A, 0)),0)</f>
        <v>0</v>
      </c>
      <c r="K195" s="33">
        <f>_xlfn.IFNA(INDEX(TUSSENBEREKENINGEN!D:D, MATCH('Footprint incl maatregelen'!E195, TUSSENBEREKENINGEN!A:A, 0)),0)</f>
        <v>0</v>
      </c>
      <c r="L195" s="134">
        <f>_xlfn.IFNA(INDEX(TUSSENBEREKENINGEN!E:E, MATCH('Footprint incl maatregelen'!D195, TUSSENBEREKENINGEN!A:A, 0)),0)</f>
        <v>0</v>
      </c>
      <c r="M195" s="33">
        <f>_xlfn.IFNA(INDEX(TUSSENBEREKENINGEN!E:E, MATCH('Footprint incl maatregelen'!E195, TUSSENBEREKENINGEN!A:A, 0)),0)</f>
        <v>0</v>
      </c>
      <c r="N195" s="134">
        <f>_xlfn.IFNA(INDEX(TUSSENBEREKENINGEN!F:F, MATCH('Footprint incl maatregelen'!D195, TUSSENBEREKENINGEN!A:A, 0)),0)</f>
        <v>0</v>
      </c>
      <c r="O195" s="33">
        <f>_xlfn.IFNA(INDEX(TUSSENBEREKENINGEN!F:F, MATCH('Footprint incl maatregelen'!E195, TUSSENBEREKENINGEN!A:A, 0)),0)</f>
        <v>0</v>
      </c>
      <c r="P195" s="134">
        <f>_xlfn.IFNA(INDEX(TUSSENBEREKENINGEN!G:G, MATCH('Footprint incl maatregelen'!D195, TUSSENBEREKENINGEN!A:A, 0)),0)</f>
        <v>0</v>
      </c>
      <c r="Q195" s="33">
        <f>_xlfn.IFNA(INDEX(TUSSENBEREKENINGEN!G:G, MATCH('Footprint incl maatregelen'!E195, TUSSENBEREKENINGEN!A:A, 0)),0)</f>
        <v>0</v>
      </c>
      <c r="R195" s="134">
        <f>_xlfn.IFNA(INDEX(TUSSENBEREKENINGEN!H:H, MATCH('Footprint incl maatregelen'!D195, TUSSENBEREKENINGEN!A:A, 0)),0)</f>
        <v>0</v>
      </c>
      <c r="S195" s="33">
        <f>_xlfn.IFNA(INDEX(TUSSENBEREKENINGEN!H:H, MATCH('Footprint incl maatregelen'!E195, TUSSENBEREKENINGEN!A:A, 0)),0)</f>
        <v>0</v>
      </c>
      <c r="T195" s="120" cm="1">
        <f t="array" ref="T195">_xlfn.IFNA(INDEX('CO2 referentie footprint'!E:E, MATCH(1, (('CO2 referentie footprint'!A:A='Footprint incl maatregelen'!A195)*('CO2 referentie footprint'!C:C='Footprint incl maatregelen'!B195)*('CO2 referentie footprint'!D:D='Footprint incl maatregelen'!C195)), 0)),0)</f>
        <v>0</v>
      </c>
      <c r="U195" s="119">
        <f>_xlfn.IFNA(IF(G195 = "", T195 + (T195 * F195), T195 + (T195 * (F195 + G195)))*(1-'Materieel en Transport'!$I$40),0)</f>
        <v>0</v>
      </c>
      <c r="V195" s="119">
        <f>_xlfn.IFNA(IF(I195="", T195+(T195*H195), T195+(T195*(H195+I195)))*(1-'Materieel en Transport'!$J$40),0)</f>
        <v>0</v>
      </c>
      <c r="W195" s="119">
        <f>_xlfn.IFNA(IF(K195="",T195+(T195*J195),T195+(T195*(J195+K195)))*(1-'Materieel en Transport'!$K$40),0)</f>
        <v>0</v>
      </c>
      <c r="X195" s="119">
        <f>_xlfn.IFNA(IF(M195="",T195+(T195*L195),T195+(T195*(L195+M195)))*(1-'Materieel en Transport'!$L$40),0)</f>
        <v>0</v>
      </c>
      <c r="Y195" s="119">
        <f>_xlfn.IFNA(IF(O195="",T195+(T195*N195),T195+(T195*(N195+O195)))*(1-'Materieel en Transport'!$M$40),0)</f>
        <v>0</v>
      </c>
      <c r="Z195" s="119">
        <f>_xlfn.IFNA(IF(Q195="",T195+(T195*P195),T195+(T195*(P195+Q195)))*(1-'Materieel en Transport'!$N$40),0)</f>
        <v>0</v>
      </c>
      <c r="AA195" s="119">
        <f>_xlfn.IFNA(IF(S195="",T195+(T195*R195),T195+(T195*(R195+S195)))*(1-'Materieel en Transport'!$O$40),0)</f>
        <v>0</v>
      </c>
    </row>
    <row r="196" spans="1:27" x14ac:dyDescent="0.35">
      <c r="A196" s="125" t="s">
        <v>158</v>
      </c>
      <c r="B196" s="128" t="s">
        <v>121</v>
      </c>
      <c r="C196" s="128" t="s">
        <v>58</v>
      </c>
      <c r="D196" s="128" t="s">
        <v>59</v>
      </c>
      <c r="E196" s="131"/>
      <c r="F196" s="137">
        <f>_xlfn.IFNA(INDEX(TUSSENBEREKENINGEN!B:B, MATCH('Footprint incl maatregelen'!D196, TUSSENBEREKENINGEN!A:A, 0)),0)</f>
        <v>0</v>
      </c>
      <c r="G196" s="33">
        <f>_xlfn.IFNA(INDEX(TUSSENBEREKENINGEN!B:B, MATCH('Footprint incl maatregelen'!E196, TUSSENBEREKENINGEN!A:A, 0)),0)</f>
        <v>0</v>
      </c>
      <c r="H196" s="134">
        <f>_xlfn.IFNA(INDEX(TUSSENBEREKENINGEN!C:C, MATCH('Footprint incl maatregelen'!D196, TUSSENBEREKENINGEN!A:A, 0)),0)</f>
        <v>0</v>
      </c>
      <c r="I196" s="33">
        <f>_xlfn.IFNA(INDEX(TUSSENBEREKENINGEN!C:C, MATCH('Footprint incl maatregelen'!E196, TUSSENBEREKENINGEN!A:A, 0)),0)</f>
        <v>0</v>
      </c>
      <c r="J196" s="134">
        <f>_xlfn.IFNA(INDEX(TUSSENBEREKENINGEN!D:D, MATCH('Footprint incl maatregelen'!D196, TUSSENBEREKENINGEN!A:A, 0)),0)</f>
        <v>0</v>
      </c>
      <c r="K196" s="33">
        <f>_xlfn.IFNA(INDEX(TUSSENBEREKENINGEN!D:D, MATCH('Footprint incl maatregelen'!E196, TUSSENBEREKENINGEN!A:A, 0)),0)</f>
        <v>0</v>
      </c>
      <c r="L196" s="134">
        <f>_xlfn.IFNA(INDEX(TUSSENBEREKENINGEN!E:E, MATCH('Footprint incl maatregelen'!D196, TUSSENBEREKENINGEN!A:A, 0)),0)</f>
        <v>0</v>
      </c>
      <c r="M196" s="33">
        <f>_xlfn.IFNA(INDEX(TUSSENBEREKENINGEN!E:E, MATCH('Footprint incl maatregelen'!E196, TUSSENBEREKENINGEN!A:A, 0)),0)</f>
        <v>0</v>
      </c>
      <c r="N196" s="134">
        <f>_xlfn.IFNA(INDEX(TUSSENBEREKENINGEN!F:F, MATCH('Footprint incl maatregelen'!D196, TUSSENBEREKENINGEN!A:A, 0)),0)</f>
        <v>0</v>
      </c>
      <c r="O196" s="33">
        <f>_xlfn.IFNA(INDEX(TUSSENBEREKENINGEN!F:F, MATCH('Footprint incl maatregelen'!E196, TUSSENBEREKENINGEN!A:A, 0)),0)</f>
        <v>0</v>
      </c>
      <c r="P196" s="134">
        <f>_xlfn.IFNA(INDEX(TUSSENBEREKENINGEN!G:G, MATCH('Footprint incl maatregelen'!D196, TUSSENBEREKENINGEN!A:A, 0)),0)</f>
        <v>0</v>
      </c>
      <c r="Q196" s="33">
        <f>_xlfn.IFNA(INDEX(TUSSENBEREKENINGEN!G:G, MATCH('Footprint incl maatregelen'!E196, TUSSENBEREKENINGEN!A:A, 0)),0)</f>
        <v>0</v>
      </c>
      <c r="R196" s="134">
        <f>_xlfn.IFNA(INDEX(TUSSENBEREKENINGEN!H:H, MATCH('Footprint incl maatregelen'!D196, TUSSENBEREKENINGEN!A:A, 0)),0)</f>
        <v>0</v>
      </c>
      <c r="S196" s="33">
        <f>_xlfn.IFNA(INDEX(TUSSENBEREKENINGEN!H:H, MATCH('Footprint incl maatregelen'!E196, TUSSENBEREKENINGEN!A:A, 0)),0)</f>
        <v>0</v>
      </c>
      <c r="T196" s="120" cm="1">
        <f t="array" ref="T196">_xlfn.IFNA(INDEX('CO2 referentie footprint'!E:E, MATCH(1, (('CO2 referentie footprint'!A:A='Footprint incl maatregelen'!A196)*('CO2 referentie footprint'!C:C='Footprint incl maatregelen'!B196)*('CO2 referentie footprint'!D:D='Footprint incl maatregelen'!C196)), 0)),0)</f>
        <v>0</v>
      </c>
      <c r="U196" s="119">
        <f>_xlfn.IFNA(IF(G196 = "", T196 + (T196 * F196), T196 + (T196 * (F196 + G196)))*(1-'Materieel en Transport'!$I$40),0)</f>
        <v>0</v>
      </c>
      <c r="V196" s="119">
        <f>_xlfn.IFNA(IF(I196="", T196+(T196*H196), T196+(T196*(H196+I196)))*(1-'Materieel en Transport'!$J$40),0)</f>
        <v>0</v>
      </c>
      <c r="W196" s="119">
        <f>_xlfn.IFNA(IF(K196="",T196+(T196*J196),T196+(T196*(J196+K196)))*(1-'Materieel en Transport'!$K$40),0)</f>
        <v>0</v>
      </c>
      <c r="X196" s="119">
        <f>_xlfn.IFNA(IF(M196="",T196+(T196*L196),T196+(T196*(L196+M196)))*(1-'Materieel en Transport'!$L$40),0)</f>
        <v>0</v>
      </c>
      <c r="Y196" s="119">
        <f>_xlfn.IFNA(IF(O196="",T196+(T196*N196),T196+(T196*(N196+O196)))*(1-'Materieel en Transport'!$M$40),0)</f>
        <v>0</v>
      </c>
      <c r="Z196" s="119">
        <f>_xlfn.IFNA(IF(Q196="",T196+(T196*P196),T196+(T196*(P196+Q196)))*(1-'Materieel en Transport'!$N$40),0)</f>
        <v>0</v>
      </c>
      <c r="AA196" s="119">
        <f>_xlfn.IFNA(IF(S196="",T196+(T196*R196),T196+(T196*(R196+S196)))*(1-'Materieel en Transport'!$O$40),0)</f>
        <v>0</v>
      </c>
    </row>
    <row r="197" spans="1:27" x14ac:dyDescent="0.35">
      <c r="A197" s="125" t="s">
        <v>158</v>
      </c>
      <c r="B197" s="128" t="s">
        <v>162</v>
      </c>
      <c r="C197" s="128" t="s">
        <v>69</v>
      </c>
      <c r="D197" s="128" t="s">
        <v>31</v>
      </c>
      <c r="E197" s="131" t="s">
        <v>32</v>
      </c>
      <c r="F197" s="137">
        <f>_xlfn.IFNA(INDEX(TUSSENBEREKENINGEN!B:B, MATCH('Footprint incl maatregelen'!D197, TUSSENBEREKENINGEN!A:A, 0)),0)</f>
        <v>0</v>
      </c>
      <c r="G197" s="33">
        <f>_xlfn.IFNA(INDEX(TUSSENBEREKENINGEN!B:B, MATCH('Footprint incl maatregelen'!E197, TUSSENBEREKENINGEN!A:A, 0)),0)</f>
        <v>0</v>
      </c>
      <c r="H197" s="134">
        <f>_xlfn.IFNA(INDEX(TUSSENBEREKENINGEN!C:C, MATCH('Footprint incl maatregelen'!D197, TUSSENBEREKENINGEN!A:A, 0)),0)</f>
        <v>0</v>
      </c>
      <c r="I197" s="33">
        <f>_xlfn.IFNA(INDEX(TUSSENBEREKENINGEN!C:C, MATCH('Footprint incl maatregelen'!E197, TUSSENBEREKENINGEN!A:A, 0)),0)</f>
        <v>0</v>
      </c>
      <c r="J197" s="134">
        <f>_xlfn.IFNA(INDEX(TUSSENBEREKENINGEN!D:D, MATCH('Footprint incl maatregelen'!D197, TUSSENBEREKENINGEN!A:A, 0)),0)</f>
        <v>0</v>
      </c>
      <c r="K197" s="33">
        <f>_xlfn.IFNA(INDEX(TUSSENBEREKENINGEN!D:D, MATCH('Footprint incl maatregelen'!E197, TUSSENBEREKENINGEN!A:A, 0)),0)</f>
        <v>0</v>
      </c>
      <c r="L197" s="134">
        <f>_xlfn.IFNA(INDEX(TUSSENBEREKENINGEN!E:E, MATCH('Footprint incl maatregelen'!D197, TUSSENBEREKENINGEN!A:A, 0)),0)</f>
        <v>0</v>
      </c>
      <c r="M197" s="33">
        <f>_xlfn.IFNA(INDEX(TUSSENBEREKENINGEN!E:E, MATCH('Footprint incl maatregelen'!E197, TUSSENBEREKENINGEN!A:A, 0)),0)</f>
        <v>0</v>
      </c>
      <c r="N197" s="134">
        <f>_xlfn.IFNA(INDEX(TUSSENBEREKENINGEN!F:F, MATCH('Footprint incl maatregelen'!D197, TUSSENBEREKENINGEN!A:A, 0)),0)</f>
        <v>0</v>
      </c>
      <c r="O197" s="33">
        <f>_xlfn.IFNA(INDEX(TUSSENBEREKENINGEN!F:F, MATCH('Footprint incl maatregelen'!E197, TUSSENBEREKENINGEN!A:A, 0)),0)</f>
        <v>0</v>
      </c>
      <c r="P197" s="134">
        <f>_xlfn.IFNA(INDEX(TUSSENBEREKENINGEN!G:G, MATCH('Footprint incl maatregelen'!D197, TUSSENBEREKENINGEN!A:A, 0)),0)</f>
        <v>0</v>
      </c>
      <c r="Q197" s="33">
        <f>_xlfn.IFNA(INDEX(TUSSENBEREKENINGEN!G:G, MATCH('Footprint incl maatregelen'!E197, TUSSENBEREKENINGEN!A:A, 0)),0)</f>
        <v>0</v>
      </c>
      <c r="R197" s="134">
        <f>_xlfn.IFNA(INDEX(TUSSENBEREKENINGEN!H:H, MATCH('Footprint incl maatregelen'!D197, TUSSENBEREKENINGEN!A:A, 0)),0)</f>
        <v>0</v>
      </c>
      <c r="S197" s="33">
        <f>_xlfn.IFNA(INDEX(TUSSENBEREKENINGEN!H:H, MATCH('Footprint incl maatregelen'!E197, TUSSENBEREKENINGEN!A:A, 0)),0)</f>
        <v>0</v>
      </c>
      <c r="T197" s="120" cm="1">
        <f t="array" ref="T197">_xlfn.IFNA(INDEX('CO2 referentie footprint'!E:E, MATCH(1, (('CO2 referentie footprint'!A:A='Footprint incl maatregelen'!A197)*('CO2 referentie footprint'!C:C='Footprint incl maatregelen'!B197)*('CO2 referentie footprint'!D:D='Footprint incl maatregelen'!C197)), 0)),0)</f>
        <v>0</v>
      </c>
      <c r="U197" s="119">
        <f>_xlfn.IFNA(IF(G197 = "", T197 + (T197 * F197), T197 + (T197 * (F197 + G197)))*(1-'Materieel en Transport'!$I$40),0)</f>
        <v>0</v>
      </c>
      <c r="V197" s="119">
        <f>_xlfn.IFNA(IF(I197="", T197+(T197*H197), T197+(T197*(H197+I197)))*(1-'Materieel en Transport'!$J$40),0)</f>
        <v>0</v>
      </c>
      <c r="W197" s="119">
        <f>_xlfn.IFNA(IF(K197="",T197+(T197*J197),T197+(T197*(J197+K197)))*(1-'Materieel en Transport'!$K$40),0)</f>
        <v>0</v>
      </c>
      <c r="X197" s="119">
        <f>_xlfn.IFNA(IF(M197="",T197+(T197*L197),T197+(T197*(L197+M197)))*(1-'Materieel en Transport'!$L$40),0)</f>
        <v>0</v>
      </c>
      <c r="Y197" s="119">
        <f>_xlfn.IFNA(IF(O197="",T197+(T197*N197),T197+(T197*(N197+O197)))*(1-'Materieel en Transport'!$M$40),0)</f>
        <v>0</v>
      </c>
      <c r="Z197" s="119">
        <f>_xlfn.IFNA(IF(Q197="",T197+(T197*P197),T197+(T197*(P197+Q197)))*(1-'Materieel en Transport'!$N$40),0)</f>
        <v>0</v>
      </c>
      <c r="AA197" s="119">
        <f>_xlfn.IFNA(IF(S197="",T197+(T197*R197),T197+(T197*(R197+S197)))*(1-'Materieel en Transport'!$O$40),0)</f>
        <v>0</v>
      </c>
    </row>
    <row r="198" spans="1:27" x14ac:dyDescent="0.35">
      <c r="A198" s="125" t="s">
        <v>158</v>
      </c>
      <c r="B198" s="128" t="s">
        <v>162</v>
      </c>
      <c r="C198" s="128" t="s">
        <v>58</v>
      </c>
      <c r="D198" s="128" t="s">
        <v>59</v>
      </c>
      <c r="E198" s="131"/>
      <c r="F198" s="137">
        <f>_xlfn.IFNA(INDEX(TUSSENBEREKENINGEN!B:B, MATCH('Footprint incl maatregelen'!D198, TUSSENBEREKENINGEN!A:A, 0)),0)</f>
        <v>0</v>
      </c>
      <c r="G198" s="33">
        <f>_xlfn.IFNA(INDEX(TUSSENBEREKENINGEN!B:B, MATCH('Footprint incl maatregelen'!E198, TUSSENBEREKENINGEN!A:A, 0)),0)</f>
        <v>0</v>
      </c>
      <c r="H198" s="134">
        <f>_xlfn.IFNA(INDEX(TUSSENBEREKENINGEN!C:C, MATCH('Footprint incl maatregelen'!D198, TUSSENBEREKENINGEN!A:A, 0)),0)</f>
        <v>0</v>
      </c>
      <c r="I198" s="33">
        <f>_xlfn.IFNA(INDEX(TUSSENBEREKENINGEN!C:C, MATCH('Footprint incl maatregelen'!E198, TUSSENBEREKENINGEN!A:A, 0)),0)</f>
        <v>0</v>
      </c>
      <c r="J198" s="134">
        <f>_xlfn.IFNA(INDEX(TUSSENBEREKENINGEN!D:D, MATCH('Footprint incl maatregelen'!D198, TUSSENBEREKENINGEN!A:A, 0)),0)</f>
        <v>0</v>
      </c>
      <c r="K198" s="33">
        <f>_xlfn.IFNA(INDEX(TUSSENBEREKENINGEN!D:D, MATCH('Footprint incl maatregelen'!E198, TUSSENBEREKENINGEN!A:A, 0)),0)</f>
        <v>0</v>
      </c>
      <c r="L198" s="134">
        <f>_xlfn.IFNA(INDEX(TUSSENBEREKENINGEN!E:E, MATCH('Footprint incl maatregelen'!D198, TUSSENBEREKENINGEN!A:A, 0)),0)</f>
        <v>0</v>
      </c>
      <c r="M198" s="33">
        <f>_xlfn.IFNA(INDEX(TUSSENBEREKENINGEN!E:E, MATCH('Footprint incl maatregelen'!E198, TUSSENBEREKENINGEN!A:A, 0)),0)</f>
        <v>0</v>
      </c>
      <c r="N198" s="134">
        <f>_xlfn.IFNA(INDEX(TUSSENBEREKENINGEN!F:F, MATCH('Footprint incl maatregelen'!D198, TUSSENBEREKENINGEN!A:A, 0)),0)</f>
        <v>0</v>
      </c>
      <c r="O198" s="33">
        <f>_xlfn.IFNA(INDEX(TUSSENBEREKENINGEN!F:F, MATCH('Footprint incl maatregelen'!E198, TUSSENBEREKENINGEN!A:A, 0)),0)</f>
        <v>0</v>
      </c>
      <c r="P198" s="134">
        <f>_xlfn.IFNA(INDEX(TUSSENBEREKENINGEN!G:G, MATCH('Footprint incl maatregelen'!D198, TUSSENBEREKENINGEN!A:A, 0)),0)</f>
        <v>0</v>
      </c>
      <c r="Q198" s="33">
        <f>_xlfn.IFNA(INDEX(TUSSENBEREKENINGEN!G:G, MATCH('Footprint incl maatregelen'!E198, TUSSENBEREKENINGEN!A:A, 0)),0)</f>
        <v>0</v>
      </c>
      <c r="R198" s="134">
        <f>_xlfn.IFNA(INDEX(TUSSENBEREKENINGEN!H:H, MATCH('Footprint incl maatregelen'!D198, TUSSENBEREKENINGEN!A:A, 0)),0)</f>
        <v>0</v>
      </c>
      <c r="S198" s="33">
        <f>_xlfn.IFNA(INDEX(TUSSENBEREKENINGEN!H:H, MATCH('Footprint incl maatregelen'!E198, TUSSENBEREKENINGEN!A:A, 0)),0)</f>
        <v>0</v>
      </c>
      <c r="T198" s="120" cm="1">
        <f t="array" ref="T198">_xlfn.IFNA(INDEX('CO2 referentie footprint'!E:E, MATCH(1, (('CO2 referentie footprint'!A:A='Footprint incl maatregelen'!A198)*('CO2 referentie footprint'!C:C='Footprint incl maatregelen'!B198)*('CO2 referentie footprint'!D:D='Footprint incl maatregelen'!C198)), 0)),0)</f>
        <v>0</v>
      </c>
      <c r="U198" s="119">
        <f>_xlfn.IFNA(IF(G198 = "", T198 + (T198 * F198), T198 + (T198 * (F198 + G198)))*(1-'Materieel en Transport'!$I$40),0)</f>
        <v>0</v>
      </c>
      <c r="V198" s="119">
        <f>_xlfn.IFNA(IF(I198="", T198+(T198*H198), T198+(T198*(H198+I198)))*(1-'Materieel en Transport'!$J$40),0)</f>
        <v>0</v>
      </c>
      <c r="W198" s="119">
        <f>_xlfn.IFNA(IF(K198="",T198+(T198*J198),T198+(T198*(J198+K198)))*(1-'Materieel en Transport'!$K$40),0)</f>
        <v>0</v>
      </c>
      <c r="X198" s="119">
        <f>_xlfn.IFNA(IF(M198="",T198+(T198*L198),T198+(T198*(L198+M198)))*(1-'Materieel en Transport'!$L$40),0)</f>
        <v>0</v>
      </c>
      <c r="Y198" s="119">
        <f>_xlfn.IFNA(IF(O198="",T198+(T198*N198),T198+(T198*(N198+O198)))*(1-'Materieel en Transport'!$M$40),0)</f>
        <v>0</v>
      </c>
      <c r="Z198" s="119">
        <f>_xlfn.IFNA(IF(Q198="",T198+(T198*P198),T198+(T198*(P198+Q198)))*(1-'Materieel en Transport'!$N$40),0)</f>
        <v>0</v>
      </c>
      <c r="AA198" s="119">
        <f>_xlfn.IFNA(IF(S198="",T198+(T198*R198),T198+(T198*(R198+S198)))*(1-'Materieel en Transport'!$O$40),0)</f>
        <v>0</v>
      </c>
    </row>
    <row r="199" spans="1:27" x14ac:dyDescent="0.35">
      <c r="A199" s="125" t="s">
        <v>158</v>
      </c>
      <c r="B199" s="128" t="s">
        <v>163</v>
      </c>
      <c r="C199" s="128" t="s">
        <v>71</v>
      </c>
      <c r="D199" s="128" t="s">
        <v>39</v>
      </c>
      <c r="E199" s="131"/>
      <c r="F199" s="137">
        <f>_xlfn.IFNA(INDEX(TUSSENBEREKENINGEN!B:B, MATCH('Footprint incl maatregelen'!D199, TUSSENBEREKENINGEN!A:A, 0)),0)</f>
        <v>0</v>
      </c>
      <c r="G199" s="33">
        <f>_xlfn.IFNA(INDEX(TUSSENBEREKENINGEN!B:B, MATCH('Footprint incl maatregelen'!E199, TUSSENBEREKENINGEN!A:A, 0)),0)</f>
        <v>0</v>
      </c>
      <c r="H199" s="134">
        <f>_xlfn.IFNA(INDEX(TUSSENBEREKENINGEN!C:C, MATCH('Footprint incl maatregelen'!D199, TUSSENBEREKENINGEN!A:A, 0)),0)</f>
        <v>0</v>
      </c>
      <c r="I199" s="33">
        <f>_xlfn.IFNA(INDEX(TUSSENBEREKENINGEN!C:C, MATCH('Footprint incl maatregelen'!E199, TUSSENBEREKENINGEN!A:A, 0)),0)</f>
        <v>0</v>
      </c>
      <c r="J199" s="134">
        <f>_xlfn.IFNA(INDEX(TUSSENBEREKENINGEN!D:D, MATCH('Footprint incl maatregelen'!D199, TUSSENBEREKENINGEN!A:A, 0)),0)</f>
        <v>0</v>
      </c>
      <c r="K199" s="33">
        <f>_xlfn.IFNA(INDEX(TUSSENBEREKENINGEN!D:D, MATCH('Footprint incl maatregelen'!E199, TUSSENBEREKENINGEN!A:A, 0)),0)</f>
        <v>0</v>
      </c>
      <c r="L199" s="134">
        <f>_xlfn.IFNA(INDEX(TUSSENBEREKENINGEN!E:E, MATCH('Footprint incl maatregelen'!D199, TUSSENBEREKENINGEN!A:A, 0)),0)</f>
        <v>0</v>
      </c>
      <c r="M199" s="33">
        <f>_xlfn.IFNA(INDEX(TUSSENBEREKENINGEN!E:E, MATCH('Footprint incl maatregelen'!E199, TUSSENBEREKENINGEN!A:A, 0)),0)</f>
        <v>0</v>
      </c>
      <c r="N199" s="134">
        <f>_xlfn.IFNA(INDEX(TUSSENBEREKENINGEN!F:F, MATCH('Footprint incl maatregelen'!D199, TUSSENBEREKENINGEN!A:A, 0)),0)</f>
        <v>0</v>
      </c>
      <c r="O199" s="33">
        <f>_xlfn.IFNA(INDEX(TUSSENBEREKENINGEN!F:F, MATCH('Footprint incl maatregelen'!E199, TUSSENBEREKENINGEN!A:A, 0)),0)</f>
        <v>0</v>
      </c>
      <c r="P199" s="134">
        <f>_xlfn.IFNA(INDEX(TUSSENBEREKENINGEN!G:G, MATCH('Footprint incl maatregelen'!D199, TUSSENBEREKENINGEN!A:A, 0)),0)</f>
        <v>0</v>
      </c>
      <c r="Q199" s="33">
        <f>_xlfn.IFNA(INDEX(TUSSENBEREKENINGEN!G:G, MATCH('Footprint incl maatregelen'!E199, TUSSENBEREKENINGEN!A:A, 0)),0)</f>
        <v>0</v>
      </c>
      <c r="R199" s="134">
        <f>_xlfn.IFNA(INDEX(TUSSENBEREKENINGEN!H:H, MATCH('Footprint incl maatregelen'!D199, TUSSENBEREKENINGEN!A:A, 0)),0)</f>
        <v>0</v>
      </c>
      <c r="S199" s="33">
        <f>_xlfn.IFNA(INDEX(TUSSENBEREKENINGEN!H:H, MATCH('Footprint incl maatregelen'!E199, TUSSENBEREKENINGEN!A:A, 0)),0)</f>
        <v>0</v>
      </c>
      <c r="T199" s="120" cm="1">
        <f t="array" ref="T199">_xlfn.IFNA(INDEX('CO2 referentie footprint'!E:E, MATCH(1, (('CO2 referentie footprint'!A:A='Footprint incl maatregelen'!A199)*('CO2 referentie footprint'!C:C='Footprint incl maatregelen'!B199)*('CO2 referentie footprint'!D:D='Footprint incl maatregelen'!C199)), 0)),0)</f>
        <v>0</v>
      </c>
      <c r="U199" s="119">
        <f>_xlfn.IFNA(IF(G199 = "", T199 + (T199 * F199), T199 + (T199 * (F199 + G199)))*(1-'Materieel en Transport'!$I$40),0)</f>
        <v>0</v>
      </c>
      <c r="V199" s="119">
        <f>_xlfn.IFNA(IF(I199="", T199+(T199*H199), T199+(T199*(H199+I199)))*(1-'Materieel en Transport'!$J$40),0)</f>
        <v>0</v>
      </c>
      <c r="W199" s="119">
        <f>_xlfn.IFNA(IF(K199="",T199+(T199*J199),T199+(T199*(J199+K199)))*(1-'Materieel en Transport'!$K$40),0)</f>
        <v>0</v>
      </c>
      <c r="X199" s="119">
        <f>_xlfn.IFNA(IF(M199="",T199+(T199*L199),T199+(T199*(L199+M199)))*(1-'Materieel en Transport'!$L$40),0)</f>
        <v>0</v>
      </c>
      <c r="Y199" s="119">
        <f>_xlfn.IFNA(IF(O199="",T199+(T199*N199),T199+(T199*(N199+O199)))*(1-'Materieel en Transport'!$M$40),0)</f>
        <v>0</v>
      </c>
      <c r="Z199" s="119">
        <f>_xlfn.IFNA(IF(Q199="",T199+(T199*P199),T199+(T199*(P199+Q199)))*(1-'Materieel en Transport'!$N$40),0)</f>
        <v>0</v>
      </c>
      <c r="AA199" s="119">
        <f>_xlfn.IFNA(IF(S199="",T199+(T199*R199),T199+(T199*(R199+S199)))*(1-'Materieel en Transport'!$O$40),0)</f>
        <v>0</v>
      </c>
    </row>
    <row r="200" spans="1:27" x14ac:dyDescent="0.35">
      <c r="A200" s="125" t="s">
        <v>158</v>
      </c>
      <c r="B200" s="128" t="s">
        <v>164</v>
      </c>
      <c r="C200" s="128" t="s">
        <v>55</v>
      </c>
      <c r="D200" s="128" t="s">
        <v>40</v>
      </c>
      <c r="E200" s="131"/>
      <c r="F200" s="137">
        <f>_xlfn.IFNA(INDEX(TUSSENBEREKENINGEN!B:B, MATCH('Footprint incl maatregelen'!D200, TUSSENBEREKENINGEN!A:A, 0)),0)</f>
        <v>0</v>
      </c>
      <c r="G200" s="33">
        <f>_xlfn.IFNA(INDEX(TUSSENBEREKENINGEN!B:B, MATCH('Footprint incl maatregelen'!E200, TUSSENBEREKENINGEN!A:A, 0)),0)</f>
        <v>0</v>
      </c>
      <c r="H200" s="134">
        <f>_xlfn.IFNA(INDEX(TUSSENBEREKENINGEN!C:C, MATCH('Footprint incl maatregelen'!D200, TUSSENBEREKENINGEN!A:A, 0)),0)</f>
        <v>0</v>
      </c>
      <c r="I200" s="33">
        <f>_xlfn.IFNA(INDEX(TUSSENBEREKENINGEN!C:C, MATCH('Footprint incl maatregelen'!E200, TUSSENBEREKENINGEN!A:A, 0)),0)</f>
        <v>0</v>
      </c>
      <c r="J200" s="134">
        <f>_xlfn.IFNA(INDEX(TUSSENBEREKENINGEN!D:D, MATCH('Footprint incl maatregelen'!D200, TUSSENBEREKENINGEN!A:A, 0)),0)</f>
        <v>0</v>
      </c>
      <c r="K200" s="33">
        <f>_xlfn.IFNA(INDEX(TUSSENBEREKENINGEN!D:D, MATCH('Footprint incl maatregelen'!E200, TUSSENBEREKENINGEN!A:A, 0)),0)</f>
        <v>0</v>
      </c>
      <c r="L200" s="134">
        <f>_xlfn.IFNA(INDEX(TUSSENBEREKENINGEN!E:E, MATCH('Footprint incl maatregelen'!D200, TUSSENBEREKENINGEN!A:A, 0)),0)</f>
        <v>0</v>
      </c>
      <c r="M200" s="33">
        <f>_xlfn.IFNA(INDEX(TUSSENBEREKENINGEN!E:E, MATCH('Footprint incl maatregelen'!E200, TUSSENBEREKENINGEN!A:A, 0)),0)</f>
        <v>0</v>
      </c>
      <c r="N200" s="134">
        <f>_xlfn.IFNA(INDEX(TUSSENBEREKENINGEN!F:F, MATCH('Footprint incl maatregelen'!D200, TUSSENBEREKENINGEN!A:A, 0)),0)</f>
        <v>0</v>
      </c>
      <c r="O200" s="33">
        <f>_xlfn.IFNA(INDEX(TUSSENBEREKENINGEN!F:F, MATCH('Footprint incl maatregelen'!E200, TUSSENBEREKENINGEN!A:A, 0)),0)</f>
        <v>0</v>
      </c>
      <c r="P200" s="134">
        <f>_xlfn.IFNA(INDEX(TUSSENBEREKENINGEN!G:G, MATCH('Footprint incl maatregelen'!D200, TUSSENBEREKENINGEN!A:A, 0)),0)</f>
        <v>0</v>
      </c>
      <c r="Q200" s="33">
        <f>_xlfn.IFNA(INDEX(TUSSENBEREKENINGEN!G:G, MATCH('Footprint incl maatregelen'!E200, TUSSENBEREKENINGEN!A:A, 0)),0)</f>
        <v>0</v>
      </c>
      <c r="R200" s="134">
        <f>_xlfn.IFNA(INDEX(TUSSENBEREKENINGEN!H:H, MATCH('Footprint incl maatregelen'!D200, TUSSENBEREKENINGEN!A:A, 0)),0)</f>
        <v>0</v>
      </c>
      <c r="S200" s="33">
        <f>_xlfn.IFNA(INDEX(TUSSENBEREKENINGEN!H:H, MATCH('Footprint incl maatregelen'!E200, TUSSENBEREKENINGEN!A:A, 0)),0)</f>
        <v>0</v>
      </c>
      <c r="T200" s="120" cm="1">
        <f t="array" ref="T200">_xlfn.IFNA(INDEX('CO2 referentie footprint'!E:E, MATCH(1, (('CO2 referentie footprint'!A:A='Footprint incl maatregelen'!A200)*('CO2 referentie footprint'!C:C='Footprint incl maatregelen'!B200)*('CO2 referentie footprint'!D:D='Footprint incl maatregelen'!C200)), 0)),0)</f>
        <v>0</v>
      </c>
      <c r="U200" s="119">
        <f>_xlfn.IFNA(IF(G200 = "", T200 + (T200 * F200), T200 + (T200 * (F200 + G200)))*(1-'Materieel en Transport'!$I$40),0)</f>
        <v>0</v>
      </c>
      <c r="V200" s="119">
        <f>_xlfn.IFNA(IF(I200="", T200+(T200*H200), T200+(T200*(H200+I200)))*(1-'Materieel en Transport'!$J$40),0)</f>
        <v>0</v>
      </c>
      <c r="W200" s="119">
        <f>_xlfn.IFNA(IF(K200="",T200+(T200*J200),T200+(T200*(J200+K200)))*(1-'Materieel en Transport'!$K$40),0)</f>
        <v>0</v>
      </c>
      <c r="X200" s="119">
        <f>_xlfn.IFNA(IF(M200="",T200+(T200*L200),T200+(T200*(L200+M200)))*(1-'Materieel en Transport'!$L$40),0)</f>
        <v>0</v>
      </c>
      <c r="Y200" s="119">
        <f>_xlfn.IFNA(IF(O200="",T200+(T200*N200),T200+(T200*(N200+O200)))*(1-'Materieel en Transport'!$M$40),0)</f>
        <v>0</v>
      </c>
      <c r="Z200" s="119">
        <f>_xlfn.IFNA(IF(Q200="",T200+(T200*P200),T200+(T200*(P200+Q200)))*(1-'Materieel en Transport'!$N$40),0)</f>
        <v>0</v>
      </c>
      <c r="AA200" s="119">
        <f>_xlfn.IFNA(IF(S200="",T200+(T200*R200),T200+(T200*(R200+S200)))*(1-'Materieel en Transport'!$O$40),0)</f>
        <v>0</v>
      </c>
    </row>
    <row r="201" spans="1:27" x14ac:dyDescent="0.35">
      <c r="A201" s="125" t="s">
        <v>158</v>
      </c>
      <c r="B201" s="128" t="s">
        <v>164</v>
      </c>
      <c r="C201" s="128" t="s">
        <v>56</v>
      </c>
      <c r="D201" s="128" t="s">
        <v>38</v>
      </c>
      <c r="E201" s="131"/>
      <c r="F201" s="137">
        <f>_xlfn.IFNA(INDEX(TUSSENBEREKENINGEN!B:B, MATCH('Footprint incl maatregelen'!D201, TUSSENBEREKENINGEN!A:A, 0)),0)</f>
        <v>0</v>
      </c>
      <c r="G201" s="33">
        <f>_xlfn.IFNA(INDEX(TUSSENBEREKENINGEN!B:B, MATCH('Footprint incl maatregelen'!E201, TUSSENBEREKENINGEN!A:A, 0)),0)</f>
        <v>0</v>
      </c>
      <c r="H201" s="134">
        <f>_xlfn.IFNA(INDEX(TUSSENBEREKENINGEN!C:C, MATCH('Footprint incl maatregelen'!D201, TUSSENBEREKENINGEN!A:A, 0)),0)</f>
        <v>0</v>
      </c>
      <c r="I201" s="33">
        <f>_xlfn.IFNA(INDEX(TUSSENBEREKENINGEN!C:C, MATCH('Footprint incl maatregelen'!E201, TUSSENBEREKENINGEN!A:A, 0)),0)</f>
        <v>0</v>
      </c>
      <c r="J201" s="134">
        <f>_xlfn.IFNA(INDEX(TUSSENBEREKENINGEN!D:D, MATCH('Footprint incl maatregelen'!D201, TUSSENBEREKENINGEN!A:A, 0)),0)</f>
        <v>0</v>
      </c>
      <c r="K201" s="33">
        <f>_xlfn.IFNA(INDEX(TUSSENBEREKENINGEN!D:D, MATCH('Footprint incl maatregelen'!E201, TUSSENBEREKENINGEN!A:A, 0)),0)</f>
        <v>0</v>
      </c>
      <c r="L201" s="134">
        <f>_xlfn.IFNA(INDEX(TUSSENBEREKENINGEN!E:E, MATCH('Footprint incl maatregelen'!D201, TUSSENBEREKENINGEN!A:A, 0)),0)</f>
        <v>0</v>
      </c>
      <c r="M201" s="33">
        <f>_xlfn.IFNA(INDEX(TUSSENBEREKENINGEN!E:E, MATCH('Footprint incl maatregelen'!E201, TUSSENBEREKENINGEN!A:A, 0)),0)</f>
        <v>0</v>
      </c>
      <c r="N201" s="134">
        <f>_xlfn.IFNA(INDEX(TUSSENBEREKENINGEN!F:F, MATCH('Footprint incl maatregelen'!D201, TUSSENBEREKENINGEN!A:A, 0)),0)</f>
        <v>0</v>
      </c>
      <c r="O201" s="33">
        <f>_xlfn.IFNA(INDEX(TUSSENBEREKENINGEN!F:F, MATCH('Footprint incl maatregelen'!E201, TUSSENBEREKENINGEN!A:A, 0)),0)</f>
        <v>0</v>
      </c>
      <c r="P201" s="134">
        <f>_xlfn.IFNA(INDEX(TUSSENBEREKENINGEN!G:G, MATCH('Footprint incl maatregelen'!D201, TUSSENBEREKENINGEN!A:A, 0)),0)</f>
        <v>0</v>
      </c>
      <c r="Q201" s="33">
        <f>_xlfn.IFNA(INDEX(TUSSENBEREKENINGEN!G:G, MATCH('Footprint incl maatregelen'!E201, TUSSENBEREKENINGEN!A:A, 0)),0)</f>
        <v>0</v>
      </c>
      <c r="R201" s="134">
        <f>_xlfn.IFNA(INDEX(TUSSENBEREKENINGEN!H:H, MATCH('Footprint incl maatregelen'!D201, TUSSENBEREKENINGEN!A:A, 0)),0)</f>
        <v>0</v>
      </c>
      <c r="S201" s="33">
        <f>_xlfn.IFNA(INDEX(TUSSENBEREKENINGEN!H:H, MATCH('Footprint incl maatregelen'!E201, TUSSENBEREKENINGEN!A:A, 0)),0)</f>
        <v>0</v>
      </c>
      <c r="T201" s="120" cm="1">
        <f t="array" ref="T201">_xlfn.IFNA(INDEX('CO2 referentie footprint'!E:E, MATCH(1, (('CO2 referentie footprint'!A:A='Footprint incl maatregelen'!A201)*('CO2 referentie footprint'!C:C='Footprint incl maatregelen'!B201)*('CO2 referentie footprint'!D:D='Footprint incl maatregelen'!C201)), 0)),0)</f>
        <v>0</v>
      </c>
      <c r="U201" s="119">
        <f>_xlfn.IFNA(IF(G201 = "", T201 + (T201 * F201), T201 + (T201 * (F201 + G201)))*(1-'Materieel en Transport'!$I$40),0)</f>
        <v>0</v>
      </c>
      <c r="V201" s="119">
        <f>_xlfn.IFNA(IF(I201="", T201+(T201*H201), T201+(T201*(H201+I201)))*(1-'Materieel en Transport'!$J$40),0)</f>
        <v>0</v>
      </c>
      <c r="W201" s="119">
        <f>_xlfn.IFNA(IF(K201="",T201+(T201*J201),T201+(T201*(J201+K201)))*(1-'Materieel en Transport'!$K$40),0)</f>
        <v>0</v>
      </c>
      <c r="X201" s="119">
        <f>_xlfn.IFNA(IF(M201="",T201+(T201*L201),T201+(T201*(L201+M201)))*(1-'Materieel en Transport'!$L$40),0)</f>
        <v>0</v>
      </c>
      <c r="Y201" s="119">
        <f>_xlfn.IFNA(IF(O201="",T201+(T201*N201),T201+(T201*(N201+O201)))*(1-'Materieel en Transport'!$M$40),0)</f>
        <v>0</v>
      </c>
      <c r="Z201" s="119">
        <f>_xlfn.IFNA(IF(Q201="",T201+(T201*P201),T201+(T201*(P201+Q201)))*(1-'Materieel en Transport'!$N$40),0)</f>
        <v>0</v>
      </c>
      <c r="AA201" s="119">
        <f>_xlfn.IFNA(IF(S201="",T201+(T201*R201),T201+(T201*(R201+S201)))*(1-'Materieel en Transport'!$O$40),0)</f>
        <v>0</v>
      </c>
    </row>
    <row r="202" spans="1:27" x14ac:dyDescent="0.35">
      <c r="A202" s="125" t="s">
        <v>158</v>
      </c>
      <c r="B202" s="128" t="s">
        <v>164</v>
      </c>
      <c r="C202" s="128" t="s">
        <v>60</v>
      </c>
      <c r="D202" s="128" t="s">
        <v>38</v>
      </c>
      <c r="E202" s="131"/>
      <c r="F202" s="137">
        <f>_xlfn.IFNA(INDEX(TUSSENBEREKENINGEN!B:B, MATCH('Footprint incl maatregelen'!D202, TUSSENBEREKENINGEN!A:A, 0)),0)</f>
        <v>0</v>
      </c>
      <c r="G202" s="33">
        <f>_xlfn.IFNA(INDEX(TUSSENBEREKENINGEN!B:B, MATCH('Footprint incl maatregelen'!E202, TUSSENBEREKENINGEN!A:A, 0)),0)</f>
        <v>0</v>
      </c>
      <c r="H202" s="134">
        <f>_xlfn.IFNA(INDEX(TUSSENBEREKENINGEN!C:C, MATCH('Footprint incl maatregelen'!D202, TUSSENBEREKENINGEN!A:A, 0)),0)</f>
        <v>0</v>
      </c>
      <c r="I202" s="33">
        <f>_xlfn.IFNA(INDEX(TUSSENBEREKENINGEN!C:C, MATCH('Footprint incl maatregelen'!E202, TUSSENBEREKENINGEN!A:A, 0)),0)</f>
        <v>0</v>
      </c>
      <c r="J202" s="134">
        <f>_xlfn.IFNA(INDEX(TUSSENBEREKENINGEN!D:D, MATCH('Footprint incl maatregelen'!D202, TUSSENBEREKENINGEN!A:A, 0)),0)</f>
        <v>0</v>
      </c>
      <c r="K202" s="33">
        <f>_xlfn.IFNA(INDEX(TUSSENBEREKENINGEN!D:D, MATCH('Footprint incl maatregelen'!E202, TUSSENBEREKENINGEN!A:A, 0)),0)</f>
        <v>0</v>
      </c>
      <c r="L202" s="134">
        <f>_xlfn.IFNA(INDEX(TUSSENBEREKENINGEN!E:E, MATCH('Footprint incl maatregelen'!D202, TUSSENBEREKENINGEN!A:A, 0)),0)</f>
        <v>0</v>
      </c>
      <c r="M202" s="33">
        <f>_xlfn.IFNA(INDEX(TUSSENBEREKENINGEN!E:E, MATCH('Footprint incl maatregelen'!E202, TUSSENBEREKENINGEN!A:A, 0)),0)</f>
        <v>0</v>
      </c>
      <c r="N202" s="134">
        <f>_xlfn.IFNA(INDEX(TUSSENBEREKENINGEN!F:F, MATCH('Footprint incl maatregelen'!D202, TUSSENBEREKENINGEN!A:A, 0)),0)</f>
        <v>0</v>
      </c>
      <c r="O202" s="33">
        <f>_xlfn.IFNA(INDEX(TUSSENBEREKENINGEN!F:F, MATCH('Footprint incl maatregelen'!E202, TUSSENBEREKENINGEN!A:A, 0)),0)</f>
        <v>0</v>
      </c>
      <c r="P202" s="134">
        <f>_xlfn.IFNA(INDEX(TUSSENBEREKENINGEN!G:G, MATCH('Footprint incl maatregelen'!D202, TUSSENBEREKENINGEN!A:A, 0)),0)</f>
        <v>0</v>
      </c>
      <c r="Q202" s="33">
        <f>_xlfn.IFNA(INDEX(TUSSENBEREKENINGEN!G:G, MATCH('Footprint incl maatregelen'!E202, TUSSENBEREKENINGEN!A:A, 0)),0)</f>
        <v>0</v>
      </c>
      <c r="R202" s="134">
        <f>_xlfn.IFNA(INDEX(TUSSENBEREKENINGEN!H:H, MATCH('Footprint incl maatregelen'!D202, TUSSENBEREKENINGEN!A:A, 0)),0)</f>
        <v>0</v>
      </c>
      <c r="S202" s="33">
        <f>_xlfn.IFNA(INDEX(TUSSENBEREKENINGEN!H:H, MATCH('Footprint incl maatregelen'!E202, TUSSENBEREKENINGEN!A:A, 0)),0)</f>
        <v>0</v>
      </c>
      <c r="T202" s="120" cm="1">
        <f t="array" ref="T202">_xlfn.IFNA(INDEX('CO2 referentie footprint'!E:E, MATCH(1, (('CO2 referentie footprint'!A:A='Footprint incl maatregelen'!A202)*('CO2 referentie footprint'!C:C='Footprint incl maatregelen'!B202)*('CO2 referentie footprint'!D:D='Footprint incl maatregelen'!C202)), 0)),0)</f>
        <v>0</v>
      </c>
      <c r="U202" s="119">
        <f>_xlfn.IFNA(IF(G202 = "", T202 + (T202 * F202), T202 + (T202 * (F202 + G202)))*(1-'Materieel en Transport'!$I$40),0)</f>
        <v>0</v>
      </c>
      <c r="V202" s="119">
        <f>_xlfn.IFNA(IF(I202="", T202+(T202*H202), T202+(T202*(H202+I202)))*(1-'Materieel en Transport'!$J$40),0)</f>
        <v>0</v>
      </c>
      <c r="W202" s="119">
        <f>_xlfn.IFNA(IF(K202="",T202+(T202*J202),T202+(T202*(J202+K202)))*(1-'Materieel en Transport'!$K$40),0)</f>
        <v>0</v>
      </c>
      <c r="X202" s="119">
        <f>_xlfn.IFNA(IF(M202="",T202+(T202*L202),T202+(T202*(L202+M202)))*(1-'Materieel en Transport'!$L$40),0)</f>
        <v>0</v>
      </c>
      <c r="Y202" s="119">
        <f>_xlfn.IFNA(IF(O202="",T202+(T202*N202),T202+(T202*(N202+O202)))*(1-'Materieel en Transport'!$M$40),0)</f>
        <v>0</v>
      </c>
      <c r="Z202" s="119">
        <f>_xlfn.IFNA(IF(Q202="",T202+(T202*P202),T202+(T202*(P202+Q202)))*(1-'Materieel en Transport'!$N$40),0)</f>
        <v>0</v>
      </c>
      <c r="AA202" s="119">
        <f>_xlfn.IFNA(IF(S202="",T202+(T202*R202),T202+(T202*(R202+S202)))*(1-'Materieel en Transport'!$O$40),0)</f>
        <v>0</v>
      </c>
    </row>
    <row r="203" spans="1:27" x14ac:dyDescent="0.35">
      <c r="A203" s="125" t="s">
        <v>158</v>
      </c>
      <c r="B203" s="128" t="s">
        <v>164</v>
      </c>
      <c r="C203" s="128" t="s">
        <v>57</v>
      </c>
      <c r="D203" s="128" t="s">
        <v>38</v>
      </c>
      <c r="E203" s="131"/>
      <c r="F203" s="137">
        <f>_xlfn.IFNA(INDEX(TUSSENBEREKENINGEN!B:B, MATCH('Footprint incl maatregelen'!D203, TUSSENBEREKENINGEN!A:A, 0)),0)</f>
        <v>0</v>
      </c>
      <c r="G203" s="33">
        <f>_xlfn.IFNA(INDEX(TUSSENBEREKENINGEN!B:B, MATCH('Footprint incl maatregelen'!E203, TUSSENBEREKENINGEN!A:A, 0)),0)</f>
        <v>0</v>
      </c>
      <c r="H203" s="134">
        <f>_xlfn.IFNA(INDEX(TUSSENBEREKENINGEN!C:C, MATCH('Footprint incl maatregelen'!D203, TUSSENBEREKENINGEN!A:A, 0)),0)</f>
        <v>0</v>
      </c>
      <c r="I203" s="33">
        <f>_xlfn.IFNA(INDEX(TUSSENBEREKENINGEN!C:C, MATCH('Footprint incl maatregelen'!E203, TUSSENBEREKENINGEN!A:A, 0)),0)</f>
        <v>0</v>
      </c>
      <c r="J203" s="134">
        <f>_xlfn.IFNA(INDEX(TUSSENBEREKENINGEN!D:D, MATCH('Footprint incl maatregelen'!D203, TUSSENBEREKENINGEN!A:A, 0)),0)</f>
        <v>0</v>
      </c>
      <c r="K203" s="33">
        <f>_xlfn.IFNA(INDEX(TUSSENBEREKENINGEN!D:D, MATCH('Footprint incl maatregelen'!E203, TUSSENBEREKENINGEN!A:A, 0)),0)</f>
        <v>0</v>
      </c>
      <c r="L203" s="134">
        <f>_xlfn.IFNA(INDEX(TUSSENBEREKENINGEN!E:E, MATCH('Footprint incl maatregelen'!D203, TUSSENBEREKENINGEN!A:A, 0)),0)</f>
        <v>0</v>
      </c>
      <c r="M203" s="33">
        <f>_xlfn.IFNA(INDEX(TUSSENBEREKENINGEN!E:E, MATCH('Footprint incl maatregelen'!E203, TUSSENBEREKENINGEN!A:A, 0)),0)</f>
        <v>0</v>
      </c>
      <c r="N203" s="134">
        <f>_xlfn.IFNA(INDEX(TUSSENBEREKENINGEN!F:F, MATCH('Footprint incl maatregelen'!D203, TUSSENBEREKENINGEN!A:A, 0)),0)</f>
        <v>0</v>
      </c>
      <c r="O203" s="33">
        <f>_xlfn.IFNA(INDEX(TUSSENBEREKENINGEN!F:F, MATCH('Footprint incl maatregelen'!E203, TUSSENBEREKENINGEN!A:A, 0)),0)</f>
        <v>0</v>
      </c>
      <c r="P203" s="134">
        <f>_xlfn.IFNA(INDEX(TUSSENBEREKENINGEN!G:G, MATCH('Footprint incl maatregelen'!D203, TUSSENBEREKENINGEN!A:A, 0)),0)</f>
        <v>0</v>
      </c>
      <c r="Q203" s="33">
        <f>_xlfn.IFNA(INDEX(TUSSENBEREKENINGEN!G:G, MATCH('Footprint incl maatregelen'!E203, TUSSENBEREKENINGEN!A:A, 0)),0)</f>
        <v>0</v>
      </c>
      <c r="R203" s="134">
        <f>_xlfn.IFNA(INDEX(TUSSENBEREKENINGEN!H:H, MATCH('Footprint incl maatregelen'!D203, TUSSENBEREKENINGEN!A:A, 0)),0)</f>
        <v>0</v>
      </c>
      <c r="S203" s="33">
        <f>_xlfn.IFNA(INDEX(TUSSENBEREKENINGEN!H:H, MATCH('Footprint incl maatregelen'!E203, TUSSENBEREKENINGEN!A:A, 0)),0)</f>
        <v>0</v>
      </c>
      <c r="T203" s="120" cm="1">
        <f t="array" ref="T203">_xlfn.IFNA(INDEX('CO2 referentie footprint'!E:E, MATCH(1, (('CO2 referentie footprint'!A:A='Footprint incl maatregelen'!A203)*('CO2 referentie footprint'!C:C='Footprint incl maatregelen'!B203)*('CO2 referentie footprint'!D:D='Footprint incl maatregelen'!C203)), 0)),0)</f>
        <v>0</v>
      </c>
      <c r="U203" s="119">
        <f>_xlfn.IFNA(IF(G203 = "", T203 + (T203 * F203), T203 + (T203 * (F203 + G203)))*(1-'Materieel en Transport'!$I$40),0)</f>
        <v>0</v>
      </c>
      <c r="V203" s="119">
        <f>_xlfn.IFNA(IF(I203="", T203+(T203*H203), T203+(T203*(H203+I203)))*(1-'Materieel en Transport'!$J$40),0)</f>
        <v>0</v>
      </c>
      <c r="W203" s="119">
        <f>_xlfn.IFNA(IF(K203="",T203+(T203*J203),T203+(T203*(J203+K203)))*(1-'Materieel en Transport'!$K$40),0)</f>
        <v>0</v>
      </c>
      <c r="X203" s="119">
        <f>_xlfn.IFNA(IF(M203="",T203+(T203*L203),T203+(T203*(L203+M203)))*(1-'Materieel en Transport'!$L$40),0)</f>
        <v>0</v>
      </c>
      <c r="Y203" s="119">
        <f>_xlfn.IFNA(IF(O203="",T203+(T203*N203),T203+(T203*(N203+O203)))*(1-'Materieel en Transport'!$M$40),0)</f>
        <v>0</v>
      </c>
      <c r="Z203" s="119">
        <f>_xlfn.IFNA(IF(Q203="",T203+(T203*P203),T203+(T203*(P203+Q203)))*(1-'Materieel en Transport'!$N$40),0)</f>
        <v>0</v>
      </c>
      <c r="AA203" s="119">
        <f>_xlfn.IFNA(IF(S203="",T203+(T203*R203),T203+(T203*(R203+S203)))*(1-'Materieel en Transport'!$O$40),0)</f>
        <v>0</v>
      </c>
    </row>
    <row r="204" spans="1:27" x14ac:dyDescent="0.35">
      <c r="A204" s="125" t="s">
        <v>158</v>
      </c>
      <c r="B204" s="128" t="s">
        <v>164</v>
      </c>
      <c r="C204" s="128" t="s">
        <v>61</v>
      </c>
      <c r="D204" s="128" t="s">
        <v>38</v>
      </c>
      <c r="E204" s="131"/>
      <c r="F204" s="137">
        <f>_xlfn.IFNA(INDEX(TUSSENBEREKENINGEN!B:B, MATCH('Footprint incl maatregelen'!D204, TUSSENBEREKENINGEN!A:A, 0)),0)</f>
        <v>0</v>
      </c>
      <c r="G204" s="33">
        <f>_xlfn.IFNA(INDEX(TUSSENBEREKENINGEN!B:B, MATCH('Footprint incl maatregelen'!E204, TUSSENBEREKENINGEN!A:A, 0)),0)</f>
        <v>0</v>
      </c>
      <c r="H204" s="134">
        <f>_xlfn.IFNA(INDEX(TUSSENBEREKENINGEN!C:C, MATCH('Footprint incl maatregelen'!D204, TUSSENBEREKENINGEN!A:A, 0)),0)</f>
        <v>0</v>
      </c>
      <c r="I204" s="33">
        <f>_xlfn.IFNA(INDEX(TUSSENBEREKENINGEN!C:C, MATCH('Footprint incl maatregelen'!E204, TUSSENBEREKENINGEN!A:A, 0)),0)</f>
        <v>0</v>
      </c>
      <c r="J204" s="134">
        <f>_xlfn.IFNA(INDEX(TUSSENBEREKENINGEN!D:D, MATCH('Footprint incl maatregelen'!D204, TUSSENBEREKENINGEN!A:A, 0)),0)</f>
        <v>0</v>
      </c>
      <c r="K204" s="33">
        <f>_xlfn.IFNA(INDEX(TUSSENBEREKENINGEN!D:D, MATCH('Footprint incl maatregelen'!E204, TUSSENBEREKENINGEN!A:A, 0)),0)</f>
        <v>0</v>
      </c>
      <c r="L204" s="134">
        <f>_xlfn.IFNA(INDEX(TUSSENBEREKENINGEN!E:E, MATCH('Footprint incl maatregelen'!D204, TUSSENBEREKENINGEN!A:A, 0)),0)</f>
        <v>0</v>
      </c>
      <c r="M204" s="33">
        <f>_xlfn.IFNA(INDEX(TUSSENBEREKENINGEN!E:E, MATCH('Footprint incl maatregelen'!E204, TUSSENBEREKENINGEN!A:A, 0)),0)</f>
        <v>0</v>
      </c>
      <c r="N204" s="134">
        <f>_xlfn.IFNA(INDEX(TUSSENBEREKENINGEN!F:F, MATCH('Footprint incl maatregelen'!D204, TUSSENBEREKENINGEN!A:A, 0)),0)</f>
        <v>0</v>
      </c>
      <c r="O204" s="33">
        <f>_xlfn.IFNA(INDEX(TUSSENBEREKENINGEN!F:F, MATCH('Footprint incl maatregelen'!E204, TUSSENBEREKENINGEN!A:A, 0)),0)</f>
        <v>0</v>
      </c>
      <c r="P204" s="134">
        <f>_xlfn.IFNA(INDEX(TUSSENBEREKENINGEN!G:G, MATCH('Footprint incl maatregelen'!D204, TUSSENBEREKENINGEN!A:A, 0)),0)</f>
        <v>0</v>
      </c>
      <c r="Q204" s="33">
        <f>_xlfn.IFNA(INDEX(TUSSENBEREKENINGEN!G:G, MATCH('Footprint incl maatregelen'!E204, TUSSENBEREKENINGEN!A:A, 0)),0)</f>
        <v>0</v>
      </c>
      <c r="R204" s="134">
        <f>_xlfn.IFNA(INDEX(TUSSENBEREKENINGEN!H:H, MATCH('Footprint incl maatregelen'!D204, TUSSENBEREKENINGEN!A:A, 0)),0)</f>
        <v>0</v>
      </c>
      <c r="S204" s="33">
        <f>_xlfn.IFNA(INDEX(TUSSENBEREKENINGEN!H:H, MATCH('Footprint incl maatregelen'!E204, TUSSENBEREKENINGEN!A:A, 0)),0)</f>
        <v>0</v>
      </c>
      <c r="T204" s="120" cm="1">
        <f t="array" ref="T204">_xlfn.IFNA(INDEX('CO2 referentie footprint'!E:E, MATCH(1, (('CO2 referentie footprint'!A:A='Footprint incl maatregelen'!A204)*('CO2 referentie footprint'!C:C='Footprint incl maatregelen'!B204)*('CO2 referentie footprint'!D:D='Footprint incl maatregelen'!C204)), 0)),0)</f>
        <v>0</v>
      </c>
      <c r="U204" s="119">
        <f>_xlfn.IFNA(IF(G204 = "", T204 + (T204 * F204), T204 + (T204 * (F204 + G204)))*(1-'Materieel en Transport'!$I$40),0)</f>
        <v>0</v>
      </c>
      <c r="V204" s="119">
        <f>_xlfn.IFNA(IF(I204="", T204+(T204*H204), T204+(T204*(H204+I204)))*(1-'Materieel en Transport'!$J$40),0)</f>
        <v>0</v>
      </c>
      <c r="W204" s="119">
        <f>_xlfn.IFNA(IF(K204="",T204+(T204*J204),T204+(T204*(J204+K204)))*(1-'Materieel en Transport'!$K$40),0)</f>
        <v>0</v>
      </c>
      <c r="X204" s="119">
        <f>_xlfn.IFNA(IF(M204="",T204+(T204*L204),T204+(T204*(L204+M204)))*(1-'Materieel en Transport'!$L$40),0)</f>
        <v>0</v>
      </c>
      <c r="Y204" s="119">
        <f>_xlfn.IFNA(IF(O204="",T204+(T204*N204),T204+(T204*(N204+O204)))*(1-'Materieel en Transport'!$M$40),0)</f>
        <v>0</v>
      </c>
      <c r="Z204" s="119">
        <f>_xlfn.IFNA(IF(Q204="",T204+(T204*P204),T204+(T204*(P204+Q204)))*(1-'Materieel en Transport'!$N$40),0)</f>
        <v>0</v>
      </c>
      <c r="AA204" s="119">
        <f>_xlfn.IFNA(IF(S204="",T204+(T204*R204),T204+(T204*(R204+S204)))*(1-'Materieel en Transport'!$O$40),0)</f>
        <v>0</v>
      </c>
    </row>
    <row r="205" spans="1:27" x14ac:dyDescent="0.35">
      <c r="A205" s="125" t="s">
        <v>158</v>
      </c>
      <c r="B205" s="128" t="s">
        <v>164</v>
      </c>
      <c r="C205" s="128" t="s">
        <v>58</v>
      </c>
      <c r="D205" s="128" t="s">
        <v>59</v>
      </c>
      <c r="E205" s="131"/>
      <c r="F205" s="137">
        <f>_xlfn.IFNA(INDEX(TUSSENBEREKENINGEN!B:B, MATCH('Footprint incl maatregelen'!D205, TUSSENBEREKENINGEN!A:A, 0)),0)</f>
        <v>0</v>
      </c>
      <c r="G205" s="33">
        <f>_xlfn.IFNA(INDEX(TUSSENBEREKENINGEN!B:B, MATCH('Footprint incl maatregelen'!E205, TUSSENBEREKENINGEN!A:A, 0)),0)</f>
        <v>0</v>
      </c>
      <c r="H205" s="134">
        <f>_xlfn.IFNA(INDEX(TUSSENBEREKENINGEN!C:C, MATCH('Footprint incl maatregelen'!D205, TUSSENBEREKENINGEN!A:A, 0)),0)</f>
        <v>0</v>
      </c>
      <c r="I205" s="33">
        <f>_xlfn.IFNA(INDEX(TUSSENBEREKENINGEN!C:C, MATCH('Footprint incl maatregelen'!E205, TUSSENBEREKENINGEN!A:A, 0)),0)</f>
        <v>0</v>
      </c>
      <c r="J205" s="134">
        <f>_xlfn.IFNA(INDEX(TUSSENBEREKENINGEN!D:D, MATCH('Footprint incl maatregelen'!D205, TUSSENBEREKENINGEN!A:A, 0)),0)</f>
        <v>0</v>
      </c>
      <c r="K205" s="33">
        <f>_xlfn.IFNA(INDEX(TUSSENBEREKENINGEN!D:D, MATCH('Footprint incl maatregelen'!E205, TUSSENBEREKENINGEN!A:A, 0)),0)</f>
        <v>0</v>
      </c>
      <c r="L205" s="134">
        <f>_xlfn.IFNA(INDEX(TUSSENBEREKENINGEN!E:E, MATCH('Footprint incl maatregelen'!D205, TUSSENBEREKENINGEN!A:A, 0)),0)</f>
        <v>0</v>
      </c>
      <c r="M205" s="33">
        <f>_xlfn.IFNA(INDEX(TUSSENBEREKENINGEN!E:E, MATCH('Footprint incl maatregelen'!E205, TUSSENBEREKENINGEN!A:A, 0)),0)</f>
        <v>0</v>
      </c>
      <c r="N205" s="134">
        <f>_xlfn.IFNA(INDEX(TUSSENBEREKENINGEN!F:F, MATCH('Footprint incl maatregelen'!D205, TUSSENBEREKENINGEN!A:A, 0)),0)</f>
        <v>0</v>
      </c>
      <c r="O205" s="33">
        <f>_xlfn.IFNA(INDEX(TUSSENBEREKENINGEN!F:F, MATCH('Footprint incl maatregelen'!E205, TUSSENBEREKENINGEN!A:A, 0)),0)</f>
        <v>0</v>
      </c>
      <c r="P205" s="134">
        <f>_xlfn.IFNA(INDEX(TUSSENBEREKENINGEN!G:G, MATCH('Footprint incl maatregelen'!D205, TUSSENBEREKENINGEN!A:A, 0)),0)</f>
        <v>0</v>
      </c>
      <c r="Q205" s="33">
        <f>_xlfn.IFNA(INDEX(TUSSENBEREKENINGEN!G:G, MATCH('Footprint incl maatregelen'!E205, TUSSENBEREKENINGEN!A:A, 0)),0)</f>
        <v>0</v>
      </c>
      <c r="R205" s="134">
        <f>_xlfn.IFNA(INDEX(TUSSENBEREKENINGEN!H:H, MATCH('Footprint incl maatregelen'!D205, TUSSENBEREKENINGEN!A:A, 0)),0)</f>
        <v>0</v>
      </c>
      <c r="S205" s="33">
        <f>_xlfn.IFNA(INDEX(TUSSENBEREKENINGEN!H:H, MATCH('Footprint incl maatregelen'!E205, TUSSENBEREKENINGEN!A:A, 0)),0)</f>
        <v>0</v>
      </c>
      <c r="T205" s="120" cm="1">
        <f t="array" ref="T205">_xlfn.IFNA(INDEX('CO2 referentie footprint'!E:E, MATCH(1, (('CO2 referentie footprint'!A:A='Footprint incl maatregelen'!A205)*('CO2 referentie footprint'!C:C='Footprint incl maatregelen'!B205)*('CO2 referentie footprint'!D:D='Footprint incl maatregelen'!C205)), 0)),0)</f>
        <v>0</v>
      </c>
      <c r="U205" s="119">
        <f>_xlfn.IFNA(IF(G205 = "", T205 + (T205 * F205), T205 + (T205 * (F205 + G205)))*(1-'Materieel en Transport'!$I$40),0)</f>
        <v>0</v>
      </c>
      <c r="V205" s="119">
        <f>_xlfn.IFNA(IF(I205="", T205+(T205*H205), T205+(T205*(H205+I205)))*(1-'Materieel en Transport'!$J$40),0)</f>
        <v>0</v>
      </c>
      <c r="W205" s="119">
        <f>_xlfn.IFNA(IF(K205="",T205+(T205*J205),T205+(T205*(J205+K205)))*(1-'Materieel en Transport'!$K$40),0)</f>
        <v>0</v>
      </c>
      <c r="X205" s="119">
        <f>_xlfn.IFNA(IF(M205="",T205+(T205*L205),T205+(T205*(L205+M205)))*(1-'Materieel en Transport'!$L$40),0)</f>
        <v>0</v>
      </c>
      <c r="Y205" s="119">
        <f>_xlfn.IFNA(IF(O205="",T205+(T205*N205),T205+(T205*(N205+O205)))*(1-'Materieel en Transport'!$M$40),0)</f>
        <v>0</v>
      </c>
      <c r="Z205" s="119">
        <f>_xlfn.IFNA(IF(Q205="",T205+(T205*P205),T205+(T205*(P205+Q205)))*(1-'Materieel en Transport'!$N$40),0)</f>
        <v>0</v>
      </c>
      <c r="AA205" s="119">
        <f>_xlfn.IFNA(IF(S205="",T205+(T205*R205),T205+(T205*(R205+S205)))*(1-'Materieel en Transport'!$O$40),0)</f>
        <v>0</v>
      </c>
    </row>
    <row r="206" spans="1:27" x14ac:dyDescent="0.35">
      <c r="A206" s="125" t="s">
        <v>158</v>
      </c>
      <c r="B206" s="128" t="s">
        <v>165</v>
      </c>
      <c r="C206" s="128" t="s">
        <v>131</v>
      </c>
      <c r="D206" s="128" t="s">
        <v>39</v>
      </c>
      <c r="E206" s="131"/>
      <c r="F206" s="137">
        <f>_xlfn.IFNA(INDEX(TUSSENBEREKENINGEN!B:B, MATCH('Footprint incl maatregelen'!D206, TUSSENBEREKENINGEN!A:A, 0)),0)</f>
        <v>0</v>
      </c>
      <c r="G206" s="33">
        <f>_xlfn.IFNA(INDEX(TUSSENBEREKENINGEN!B:B, MATCH('Footprint incl maatregelen'!E206, TUSSENBEREKENINGEN!A:A, 0)),0)</f>
        <v>0</v>
      </c>
      <c r="H206" s="134">
        <f>_xlfn.IFNA(INDEX(TUSSENBEREKENINGEN!C:C, MATCH('Footprint incl maatregelen'!D206, TUSSENBEREKENINGEN!A:A, 0)),0)</f>
        <v>0</v>
      </c>
      <c r="I206" s="33">
        <f>_xlfn.IFNA(INDEX(TUSSENBEREKENINGEN!C:C, MATCH('Footprint incl maatregelen'!E206, TUSSENBEREKENINGEN!A:A, 0)),0)</f>
        <v>0</v>
      </c>
      <c r="J206" s="134">
        <f>_xlfn.IFNA(INDEX(TUSSENBEREKENINGEN!D:D, MATCH('Footprint incl maatregelen'!D206, TUSSENBEREKENINGEN!A:A, 0)),0)</f>
        <v>0</v>
      </c>
      <c r="K206" s="33">
        <f>_xlfn.IFNA(INDEX(TUSSENBEREKENINGEN!D:D, MATCH('Footprint incl maatregelen'!E206, TUSSENBEREKENINGEN!A:A, 0)),0)</f>
        <v>0</v>
      </c>
      <c r="L206" s="134">
        <f>_xlfn.IFNA(INDEX(TUSSENBEREKENINGEN!E:E, MATCH('Footprint incl maatregelen'!D206, TUSSENBEREKENINGEN!A:A, 0)),0)</f>
        <v>0</v>
      </c>
      <c r="M206" s="33">
        <f>_xlfn.IFNA(INDEX(TUSSENBEREKENINGEN!E:E, MATCH('Footprint incl maatregelen'!E206, TUSSENBEREKENINGEN!A:A, 0)),0)</f>
        <v>0</v>
      </c>
      <c r="N206" s="134">
        <f>_xlfn.IFNA(INDEX(TUSSENBEREKENINGEN!F:F, MATCH('Footprint incl maatregelen'!D206, TUSSENBEREKENINGEN!A:A, 0)),0)</f>
        <v>0</v>
      </c>
      <c r="O206" s="33">
        <f>_xlfn.IFNA(INDEX(TUSSENBEREKENINGEN!F:F, MATCH('Footprint incl maatregelen'!E206, TUSSENBEREKENINGEN!A:A, 0)),0)</f>
        <v>0</v>
      </c>
      <c r="P206" s="134">
        <f>_xlfn.IFNA(INDEX(TUSSENBEREKENINGEN!G:G, MATCH('Footprint incl maatregelen'!D206, TUSSENBEREKENINGEN!A:A, 0)),0)</f>
        <v>0</v>
      </c>
      <c r="Q206" s="33">
        <f>_xlfn.IFNA(INDEX(TUSSENBEREKENINGEN!G:G, MATCH('Footprint incl maatregelen'!E206, TUSSENBEREKENINGEN!A:A, 0)),0)</f>
        <v>0</v>
      </c>
      <c r="R206" s="134">
        <f>_xlfn.IFNA(INDEX(TUSSENBEREKENINGEN!H:H, MATCH('Footprint incl maatregelen'!D206, TUSSENBEREKENINGEN!A:A, 0)),0)</f>
        <v>0</v>
      </c>
      <c r="S206" s="33">
        <f>_xlfn.IFNA(INDEX(TUSSENBEREKENINGEN!H:H, MATCH('Footprint incl maatregelen'!E206, TUSSENBEREKENINGEN!A:A, 0)),0)</f>
        <v>0</v>
      </c>
      <c r="T206" s="120" cm="1">
        <f t="array" ref="T206">_xlfn.IFNA(INDEX('CO2 referentie footprint'!E:E, MATCH(1, (('CO2 referentie footprint'!A:A='Footprint incl maatregelen'!A206)*('CO2 referentie footprint'!C:C='Footprint incl maatregelen'!B206)*('CO2 referentie footprint'!D:D='Footprint incl maatregelen'!C206)), 0)),0)</f>
        <v>0</v>
      </c>
      <c r="U206" s="119">
        <f>_xlfn.IFNA(IF(G206 = "", T206 + (T206 * F206), T206 + (T206 * (F206 + G206)))*(1-'Materieel en Transport'!$I$40),0)</f>
        <v>0</v>
      </c>
      <c r="V206" s="119">
        <f>_xlfn.IFNA(IF(I206="", T206+(T206*H206), T206+(T206*(H206+I206)))*(1-'Materieel en Transport'!$J$40),0)</f>
        <v>0</v>
      </c>
      <c r="W206" s="119">
        <f>_xlfn.IFNA(IF(K206="",T206+(T206*J206),T206+(T206*(J206+K206)))*(1-'Materieel en Transport'!$K$40),0)</f>
        <v>0</v>
      </c>
      <c r="X206" s="119">
        <f>_xlfn.IFNA(IF(M206="",T206+(T206*L206),T206+(T206*(L206+M206)))*(1-'Materieel en Transport'!$L$40),0)</f>
        <v>0</v>
      </c>
      <c r="Y206" s="119">
        <f>_xlfn.IFNA(IF(O206="",T206+(T206*N206),T206+(T206*(N206+O206)))*(1-'Materieel en Transport'!$M$40),0)</f>
        <v>0</v>
      </c>
      <c r="Z206" s="119">
        <f>_xlfn.IFNA(IF(Q206="",T206+(T206*P206),T206+(T206*(P206+Q206)))*(1-'Materieel en Transport'!$N$40),0)</f>
        <v>0</v>
      </c>
      <c r="AA206" s="119">
        <f>_xlfn.IFNA(IF(S206="",T206+(T206*R206),T206+(T206*(R206+S206)))*(1-'Materieel en Transport'!$O$40),0)</f>
        <v>0</v>
      </c>
    </row>
    <row r="207" spans="1:27" x14ac:dyDescent="0.35">
      <c r="A207" s="125" t="s">
        <v>158</v>
      </c>
      <c r="B207" s="128" t="s">
        <v>165</v>
      </c>
      <c r="C207" s="128" t="s">
        <v>58</v>
      </c>
      <c r="D207" s="128" t="s">
        <v>59</v>
      </c>
      <c r="E207" s="131"/>
      <c r="F207" s="137">
        <f>_xlfn.IFNA(INDEX(TUSSENBEREKENINGEN!B:B, MATCH('Footprint incl maatregelen'!D207, TUSSENBEREKENINGEN!A:A, 0)),0)</f>
        <v>0</v>
      </c>
      <c r="G207" s="33">
        <f>_xlfn.IFNA(INDEX(TUSSENBEREKENINGEN!B:B, MATCH('Footprint incl maatregelen'!E207, TUSSENBEREKENINGEN!A:A, 0)),0)</f>
        <v>0</v>
      </c>
      <c r="H207" s="134">
        <f>_xlfn.IFNA(INDEX(TUSSENBEREKENINGEN!C:C, MATCH('Footprint incl maatregelen'!D207, TUSSENBEREKENINGEN!A:A, 0)),0)</f>
        <v>0</v>
      </c>
      <c r="I207" s="33">
        <f>_xlfn.IFNA(INDEX(TUSSENBEREKENINGEN!C:C, MATCH('Footprint incl maatregelen'!E207, TUSSENBEREKENINGEN!A:A, 0)),0)</f>
        <v>0</v>
      </c>
      <c r="J207" s="134">
        <f>_xlfn.IFNA(INDEX(TUSSENBEREKENINGEN!D:D, MATCH('Footprint incl maatregelen'!D207, TUSSENBEREKENINGEN!A:A, 0)),0)</f>
        <v>0</v>
      </c>
      <c r="K207" s="33">
        <f>_xlfn.IFNA(INDEX(TUSSENBEREKENINGEN!D:D, MATCH('Footprint incl maatregelen'!E207, TUSSENBEREKENINGEN!A:A, 0)),0)</f>
        <v>0</v>
      </c>
      <c r="L207" s="134">
        <f>_xlfn.IFNA(INDEX(TUSSENBEREKENINGEN!E:E, MATCH('Footprint incl maatregelen'!D207, TUSSENBEREKENINGEN!A:A, 0)),0)</f>
        <v>0</v>
      </c>
      <c r="M207" s="33">
        <f>_xlfn.IFNA(INDEX(TUSSENBEREKENINGEN!E:E, MATCH('Footprint incl maatregelen'!E207, TUSSENBEREKENINGEN!A:A, 0)),0)</f>
        <v>0</v>
      </c>
      <c r="N207" s="134">
        <f>_xlfn.IFNA(INDEX(TUSSENBEREKENINGEN!F:F, MATCH('Footprint incl maatregelen'!D207, TUSSENBEREKENINGEN!A:A, 0)),0)</f>
        <v>0</v>
      </c>
      <c r="O207" s="33">
        <f>_xlfn.IFNA(INDEX(TUSSENBEREKENINGEN!F:F, MATCH('Footprint incl maatregelen'!E207, TUSSENBEREKENINGEN!A:A, 0)),0)</f>
        <v>0</v>
      </c>
      <c r="P207" s="134">
        <f>_xlfn.IFNA(INDEX(TUSSENBEREKENINGEN!G:G, MATCH('Footprint incl maatregelen'!D207, TUSSENBEREKENINGEN!A:A, 0)),0)</f>
        <v>0</v>
      </c>
      <c r="Q207" s="33">
        <f>_xlfn.IFNA(INDEX(TUSSENBEREKENINGEN!G:G, MATCH('Footprint incl maatregelen'!E207, TUSSENBEREKENINGEN!A:A, 0)),0)</f>
        <v>0</v>
      </c>
      <c r="R207" s="134">
        <f>_xlfn.IFNA(INDEX(TUSSENBEREKENINGEN!H:H, MATCH('Footprint incl maatregelen'!D207, TUSSENBEREKENINGEN!A:A, 0)),0)</f>
        <v>0</v>
      </c>
      <c r="S207" s="33">
        <f>_xlfn.IFNA(INDEX(TUSSENBEREKENINGEN!H:H, MATCH('Footprint incl maatregelen'!E207, TUSSENBEREKENINGEN!A:A, 0)),0)</f>
        <v>0</v>
      </c>
      <c r="T207" s="120" cm="1">
        <f t="array" ref="T207">_xlfn.IFNA(INDEX('CO2 referentie footprint'!E:E, MATCH(1, (('CO2 referentie footprint'!A:A='Footprint incl maatregelen'!A207)*('CO2 referentie footprint'!C:C='Footprint incl maatregelen'!B207)*('CO2 referentie footprint'!D:D='Footprint incl maatregelen'!C207)), 0)),0)</f>
        <v>0</v>
      </c>
      <c r="U207" s="119">
        <f>_xlfn.IFNA(IF(G207 = "", T207 + (T207 * F207), T207 + (T207 * (F207 + G207)))*(1-'Materieel en Transport'!$I$40),0)</f>
        <v>0</v>
      </c>
      <c r="V207" s="119">
        <f>_xlfn.IFNA(IF(I207="", T207+(T207*H207), T207+(T207*(H207+I207)))*(1-'Materieel en Transport'!$J$40),0)</f>
        <v>0</v>
      </c>
      <c r="W207" s="119">
        <f>_xlfn.IFNA(IF(K207="",T207+(T207*J207),T207+(T207*(J207+K207)))*(1-'Materieel en Transport'!$K$40),0)</f>
        <v>0</v>
      </c>
      <c r="X207" s="119">
        <f>_xlfn.IFNA(IF(M207="",T207+(T207*L207),T207+(T207*(L207+M207)))*(1-'Materieel en Transport'!$L$40),0)</f>
        <v>0</v>
      </c>
      <c r="Y207" s="119">
        <f>_xlfn.IFNA(IF(O207="",T207+(T207*N207),T207+(T207*(N207+O207)))*(1-'Materieel en Transport'!$M$40),0)</f>
        <v>0</v>
      </c>
      <c r="Z207" s="119">
        <f>_xlfn.IFNA(IF(Q207="",T207+(T207*P207),T207+(T207*(P207+Q207)))*(1-'Materieel en Transport'!$N$40),0)</f>
        <v>0</v>
      </c>
      <c r="AA207" s="119">
        <f>_xlfn.IFNA(IF(S207="",T207+(T207*R207),T207+(T207*(R207+S207)))*(1-'Materieel en Transport'!$O$40),0)</f>
        <v>0</v>
      </c>
    </row>
    <row r="208" spans="1:27" x14ac:dyDescent="0.35">
      <c r="A208" s="125" t="s">
        <v>158</v>
      </c>
      <c r="B208" s="128" t="s">
        <v>165</v>
      </c>
      <c r="C208" s="128" t="s">
        <v>60</v>
      </c>
      <c r="D208" s="128" t="s">
        <v>38</v>
      </c>
      <c r="E208" s="131"/>
      <c r="F208" s="137">
        <f>_xlfn.IFNA(INDEX(TUSSENBEREKENINGEN!B:B, MATCH('Footprint incl maatregelen'!D208, TUSSENBEREKENINGEN!A:A, 0)),0)</f>
        <v>0</v>
      </c>
      <c r="G208" s="33">
        <f>_xlfn.IFNA(INDEX(TUSSENBEREKENINGEN!B:B, MATCH('Footprint incl maatregelen'!E208, TUSSENBEREKENINGEN!A:A, 0)),0)</f>
        <v>0</v>
      </c>
      <c r="H208" s="134">
        <f>_xlfn.IFNA(INDEX(TUSSENBEREKENINGEN!C:C, MATCH('Footprint incl maatregelen'!D208, TUSSENBEREKENINGEN!A:A, 0)),0)</f>
        <v>0</v>
      </c>
      <c r="I208" s="33">
        <f>_xlfn.IFNA(INDEX(TUSSENBEREKENINGEN!C:C, MATCH('Footprint incl maatregelen'!E208, TUSSENBEREKENINGEN!A:A, 0)),0)</f>
        <v>0</v>
      </c>
      <c r="J208" s="134">
        <f>_xlfn.IFNA(INDEX(TUSSENBEREKENINGEN!D:D, MATCH('Footprint incl maatregelen'!D208, TUSSENBEREKENINGEN!A:A, 0)),0)</f>
        <v>0</v>
      </c>
      <c r="K208" s="33">
        <f>_xlfn.IFNA(INDEX(TUSSENBEREKENINGEN!D:D, MATCH('Footprint incl maatregelen'!E208, TUSSENBEREKENINGEN!A:A, 0)),0)</f>
        <v>0</v>
      </c>
      <c r="L208" s="134">
        <f>_xlfn.IFNA(INDEX(TUSSENBEREKENINGEN!E:E, MATCH('Footprint incl maatregelen'!D208, TUSSENBEREKENINGEN!A:A, 0)),0)</f>
        <v>0</v>
      </c>
      <c r="M208" s="33">
        <f>_xlfn.IFNA(INDEX(TUSSENBEREKENINGEN!E:E, MATCH('Footprint incl maatregelen'!E208, TUSSENBEREKENINGEN!A:A, 0)),0)</f>
        <v>0</v>
      </c>
      <c r="N208" s="134">
        <f>_xlfn.IFNA(INDEX(TUSSENBEREKENINGEN!F:F, MATCH('Footprint incl maatregelen'!D208, TUSSENBEREKENINGEN!A:A, 0)),0)</f>
        <v>0</v>
      </c>
      <c r="O208" s="33">
        <f>_xlfn.IFNA(INDEX(TUSSENBEREKENINGEN!F:F, MATCH('Footprint incl maatregelen'!E208, TUSSENBEREKENINGEN!A:A, 0)),0)</f>
        <v>0</v>
      </c>
      <c r="P208" s="134">
        <f>_xlfn.IFNA(INDEX(TUSSENBEREKENINGEN!G:G, MATCH('Footprint incl maatregelen'!D208, TUSSENBEREKENINGEN!A:A, 0)),0)</f>
        <v>0</v>
      </c>
      <c r="Q208" s="33">
        <f>_xlfn.IFNA(INDEX(TUSSENBEREKENINGEN!G:G, MATCH('Footprint incl maatregelen'!E208, TUSSENBEREKENINGEN!A:A, 0)),0)</f>
        <v>0</v>
      </c>
      <c r="R208" s="134">
        <f>_xlfn.IFNA(INDEX(TUSSENBEREKENINGEN!H:H, MATCH('Footprint incl maatregelen'!D208, TUSSENBEREKENINGEN!A:A, 0)),0)</f>
        <v>0</v>
      </c>
      <c r="S208" s="33">
        <f>_xlfn.IFNA(INDEX(TUSSENBEREKENINGEN!H:H, MATCH('Footprint incl maatregelen'!E208, TUSSENBEREKENINGEN!A:A, 0)),0)</f>
        <v>0</v>
      </c>
      <c r="T208" s="120" cm="1">
        <f t="array" ref="T208">_xlfn.IFNA(INDEX('CO2 referentie footprint'!E:E, MATCH(1, (('CO2 referentie footprint'!A:A='Footprint incl maatregelen'!A208)*('CO2 referentie footprint'!C:C='Footprint incl maatregelen'!B208)*('CO2 referentie footprint'!D:D='Footprint incl maatregelen'!C208)), 0)),0)</f>
        <v>0</v>
      </c>
      <c r="U208" s="119">
        <f>_xlfn.IFNA(IF(G208 = "", T208 + (T208 * F208), T208 + (T208 * (F208 + G208)))*(1-'Materieel en Transport'!$I$40),0)</f>
        <v>0</v>
      </c>
      <c r="V208" s="119">
        <f>_xlfn.IFNA(IF(I208="", T208+(T208*H208), T208+(T208*(H208+I208)))*(1-'Materieel en Transport'!$J$40),0)</f>
        <v>0</v>
      </c>
      <c r="W208" s="119">
        <f>_xlfn.IFNA(IF(K208="",T208+(T208*J208),T208+(T208*(J208+K208)))*(1-'Materieel en Transport'!$K$40),0)</f>
        <v>0</v>
      </c>
      <c r="X208" s="119">
        <f>_xlfn.IFNA(IF(M208="",T208+(T208*L208),T208+(T208*(L208+M208)))*(1-'Materieel en Transport'!$L$40),0)</f>
        <v>0</v>
      </c>
      <c r="Y208" s="119">
        <f>_xlfn.IFNA(IF(O208="",T208+(T208*N208),T208+(T208*(N208+O208)))*(1-'Materieel en Transport'!$M$40),0)</f>
        <v>0</v>
      </c>
      <c r="Z208" s="119">
        <f>_xlfn.IFNA(IF(Q208="",T208+(T208*P208),T208+(T208*(P208+Q208)))*(1-'Materieel en Transport'!$N$40),0)</f>
        <v>0</v>
      </c>
      <c r="AA208" s="119">
        <f>_xlfn.IFNA(IF(S208="",T208+(T208*R208),T208+(T208*(R208+S208)))*(1-'Materieel en Transport'!$O$40),0)</f>
        <v>0</v>
      </c>
    </row>
    <row r="209" spans="1:27" x14ac:dyDescent="0.35">
      <c r="A209" s="125" t="s">
        <v>158</v>
      </c>
      <c r="B209" s="128" t="s">
        <v>166</v>
      </c>
      <c r="C209" s="128" t="s">
        <v>80</v>
      </c>
      <c r="D209" s="128" t="s">
        <v>31</v>
      </c>
      <c r="E209" s="131" t="s">
        <v>32</v>
      </c>
      <c r="F209" s="137">
        <f>_xlfn.IFNA(INDEX(TUSSENBEREKENINGEN!B:B, MATCH('Footprint incl maatregelen'!D209, TUSSENBEREKENINGEN!A:A, 0)),0)</f>
        <v>0</v>
      </c>
      <c r="G209" s="33">
        <f>_xlfn.IFNA(INDEX(TUSSENBEREKENINGEN!B:B, MATCH('Footprint incl maatregelen'!E209, TUSSENBEREKENINGEN!A:A, 0)),0)</f>
        <v>0</v>
      </c>
      <c r="H209" s="134">
        <f>_xlfn.IFNA(INDEX(TUSSENBEREKENINGEN!C:C, MATCH('Footprint incl maatregelen'!D209, TUSSENBEREKENINGEN!A:A, 0)),0)</f>
        <v>0</v>
      </c>
      <c r="I209" s="33">
        <f>_xlfn.IFNA(INDEX(TUSSENBEREKENINGEN!C:C, MATCH('Footprint incl maatregelen'!E209, TUSSENBEREKENINGEN!A:A, 0)),0)</f>
        <v>0</v>
      </c>
      <c r="J209" s="134">
        <f>_xlfn.IFNA(INDEX(TUSSENBEREKENINGEN!D:D, MATCH('Footprint incl maatregelen'!D209, TUSSENBEREKENINGEN!A:A, 0)),0)</f>
        <v>0</v>
      </c>
      <c r="K209" s="33">
        <f>_xlfn.IFNA(INDEX(TUSSENBEREKENINGEN!D:D, MATCH('Footprint incl maatregelen'!E209, TUSSENBEREKENINGEN!A:A, 0)),0)</f>
        <v>0</v>
      </c>
      <c r="L209" s="134">
        <f>_xlfn.IFNA(INDEX(TUSSENBEREKENINGEN!E:E, MATCH('Footprint incl maatregelen'!D209, TUSSENBEREKENINGEN!A:A, 0)),0)</f>
        <v>0</v>
      </c>
      <c r="M209" s="33">
        <f>_xlfn.IFNA(INDEX(TUSSENBEREKENINGEN!E:E, MATCH('Footprint incl maatregelen'!E209, TUSSENBEREKENINGEN!A:A, 0)),0)</f>
        <v>0</v>
      </c>
      <c r="N209" s="134">
        <f>_xlfn.IFNA(INDEX(TUSSENBEREKENINGEN!F:F, MATCH('Footprint incl maatregelen'!D209, TUSSENBEREKENINGEN!A:A, 0)),0)</f>
        <v>0</v>
      </c>
      <c r="O209" s="33">
        <f>_xlfn.IFNA(INDEX(TUSSENBEREKENINGEN!F:F, MATCH('Footprint incl maatregelen'!E209, TUSSENBEREKENINGEN!A:A, 0)),0)</f>
        <v>0</v>
      </c>
      <c r="P209" s="134">
        <f>_xlfn.IFNA(INDEX(TUSSENBEREKENINGEN!G:G, MATCH('Footprint incl maatregelen'!D209, TUSSENBEREKENINGEN!A:A, 0)),0)</f>
        <v>0</v>
      </c>
      <c r="Q209" s="33">
        <f>_xlfn.IFNA(INDEX(TUSSENBEREKENINGEN!G:G, MATCH('Footprint incl maatregelen'!E209, TUSSENBEREKENINGEN!A:A, 0)),0)</f>
        <v>0</v>
      </c>
      <c r="R209" s="134">
        <f>_xlfn.IFNA(INDEX(TUSSENBEREKENINGEN!H:H, MATCH('Footprint incl maatregelen'!D209, TUSSENBEREKENINGEN!A:A, 0)),0)</f>
        <v>0</v>
      </c>
      <c r="S209" s="33">
        <f>_xlfn.IFNA(INDEX(TUSSENBEREKENINGEN!H:H, MATCH('Footprint incl maatregelen'!E209, TUSSENBEREKENINGEN!A:A, 0)),0)</f>
        <v>0</v>
      </c>
      <c r="T209" s="120" cm="1">
        <f t="array" ref="T209">_xlfn.IFNA(INDEX('CO2 referentie footprint'!E:E, MATCH(1, (('CO2 referentie footprint'!A:A='Footprint incl maatregelen'!A209)*('CO2 referentie footprint'!C:C='Footprint incl maatregelen'!B209)*('CO2 referentie footprint'!D:D='Footprint incl maatregelen'!C209)), 0)),0)</f>
        <v>0</v>
      </c>
      <c r="U209" s="119">
        <f>_xlfn.IFNA(IF(G209 = "", T209 + (T209 * F209), T209 + (T209 * (F209 + G209)))*(1-'Materieel en Transport'!$I$40),0)</f>
        <v>0</v>
      </c>
      <c r="V209" s="119">
        <f>_xlfn.IFNA(IF(I209="", T209+(T209*H209), T209+(T209*(H209+I209)))*(1-'Materieel en Transport'!$J$40),0)</f>
        <v>0</v>
      </c>
      <c r="W209" s="119">
        <f>_xlfn.IFNA(IF(K209="",T209+(T209*J209),T209+(T209*(J209+K209)))*(1-'Materieel en Transport'!$K$40),0)</f>
        <v>0</v>
      </c>
      <c r="X209" s="119">
        <f>_xlfn.IFNA(IF(M209="",T209+(T209*L209),T209+(T209*(L209+M209)))*(1-'Materieel en Transport'!$L$40),0)</f>
        <v>0</v>
      </c>
      <c r="Y209" s="119">
        <f>_xlfn.IFNA(IF(O209="",T209+(T209*N209),T209+(T209*(N209+O209)))*(1-'Materieel en Transport'!$M$40),0)</f>
        <v>0</v>
      </c>
      <c r="Z209" s="119">
        <f>_xlfn.IFNA(IF(Q209="",T209+(T209*P209),T209+(T209*(P209+Q209)))*(1-'Materieel en Transport'!$N$40),0)</f>
        <v>0</v>
      </c>
      <c r="AA209" s="119">
        <f>_xlfn.IFNA(IF(S209="",T209+(T209*R209),T209+(T209*(R209+S209)))*(1-'Materieel en Transport'!$O$40),0)</f>
        <v>0</v>
      </c>
    </row>
    <row r="210" spans="1:27" x14ac:dyDescent="0.35">
      <c r="A210" s="125" t="s">
        <v>158</v>
      </c>
      <c r="B210" s="128" t="s">
        <v>167</v>
      </c>
      <c r="C210" s="128" t="s">
        <v>78</v>
      </c>
      <c r="D210" s="128" t="s">
        <v>59</v>
      </c>
      <c r="E210" s="131"/>
      <c r="F210" s="137">
        <f>_xlfn.IFNA(INDEX(TUSSENBEREKENINGEN!B:B, MATCH('Footprint incl maatregelen'!D210, TUSSENBEREKENINGEN!A:A, 0)),0)</f>
        <v>0</v>
      </c>
      <c r="G210" s="33">
        <f>_xlfn.IFNA(INDEX(TUSSENBEREKENINGEN!B:B, MATCH('Footprint incl maatregelen'!E210, TUSSENBEREKENINGEN!A:A, 0)),0)</f>
        <v>0</v>
      </c>
      <c r="H210" s="134">
        <f>_xlfn.IFNA(INDEX(TUSSENBEREKENINGEN!C:C, MATCH('Footprint incl maatregelen'!D210, TUSSENBEREKENINGEN!A:A, 0)),0)</f>
        <v>0</v>
      </c>
      <c r="I210" s="33">
        <f>_xlfn.IFNA(INDEX(TUSSENBEREKENINGEN!C:C, MATCH('Footprint incl maatregelen'!E210, TUSSENBEREKENINGEN!A:A, 0)),0)</f>
        <v>0</v>
      </c>
      <c r="J210" s="134">
        <f>_xlfn.IFNA(INDEX(TUSSENBEREKENINGEN!D:D, MATCH('Footprint incl maatregelen'!D210, TUSSENBEREKENINGEN!A:A, 0)),0)</f>
        <v>0</v>
      </c>
      <c r="K210" s="33">
        <f>_xlfn.IFNA(INDEX(TUSSENBEREKENINGEN!D:D, MATCH('Footprint incl maatregelen'!E210, TUSSENBEREKENINGEN!A:A, 0)),0)</f>
        <v>0</v>
      </c>
      <c r="L210" s="134">
        <f>_xlfn.IFNA(INDEX(TUSSENBEREKENINGEN!E:E, MATCH('Footprint incl maatregelen'!D210, TUSSENBEREKENINGEN!A:A, 0)),0)</f>
        <v>0</v>
      </c>
      <c r="M210" s="33">
        <f>_xlfn.IFNA(INDEX(TUSSENBEREKENINGEN!E:E, MATCH('Footprint incl maatregelen'!E210, TUSSENBEREKENINGEN!A:A, 0)),0)</f>
        <v>0</v>
      </c>
      <c r="N210" s="134">
        <f>_xlfn.IFNA(INDEX(TUSSENBEREKENINGEN!F:F, MATCH('Footprint incl maatregelen'!D210, TUSSENBEREKENINGEN!A:A, 0)),0)</f>
        <v>0</v>
      </c>
      <c r="O210" s="33">
        <f>_xlfn.IFNA(INDEX(TUSSENBEREKENINGEN!F:F, MATCH('Footprint incl maatregelen'!E210, TUSSENBEREKENINGEN!A:A, 0)),0)</f>
        <v>0</v>
      </c>
      <c r="P210" s="134">
        <f>_xlfn.IFNA(INDEX(TUSSENBEREKENINGEN!G:G, MATCH('Footprint incl maatregelen'!D210, TUSSENBEREKENINGEN!A:A, 0)),0)</f>
        <v>0</v>
      </c>
      <c r="Q210" s="33">
        <f>_xlfn.IFNA(INDEX(TUSSENBEREKENINGEN!G:G, MATCH('Footprint incl maatregelen'!E210, TUSSENBEREKENINGEN!A:A, 0)),0)</f>
        <v>0</v>
      </c>
      <c r="R210" s="134">
        <f>_xlfn.IFNA(INDEX(TUSSENBEREKENINGEN!H:H, MATCH('Footprint incl maatregelen'!D210, TUSSENBEREKENINGEN!A:A, 0)),0)</f>
        <v>0</v>
      </c>
      <c r="S210" s="33">
        <f>_xlfn.IFNA(INDEX(TUSSENBEREKENINGEN!H:H, MATCH('Footprint incl maatregelen'!E210, TUSSENBEREKENINGEN!A:A, 0)),0)</f>
        <v>0</v>
      </c>
      <c r="T210" s="120" cm="1">
        <f t="array" ref="T210">_xlfn.IFNA(INDEX('CO2 referentie footprint'!E:E, MATCH(1, (('CO2 referentie footprint'!A:A='Footprint incl maatregelen'!A210)*('CO2 referentie footprint'!C:C='Footprint incl maatregelen'!B210)*('CO2 referentie footprint'!D:D='Footprint incl maatregelen'!C210)), 0)),0)</f>
        <v>0</v>
      </c>
      <c r="U210" s="119">
        <f>_xlfn.IFNA(IF(G210 = "", T210 + (T210 * F210), T210 + (T210 * (F210 + G210)))*(1-'Materieel en Transport'!$I$40),0)</f>
        <v>0</v>
      </c>
      <c r="V210" s="119">
        <f>_xlfn.IFNA(IF(I210="", T210+(T210*H210), T210+(T210*(H210+I210)))*(1-'Materieel en Transport'!$J$40),0)</f>
        <v>0</v>
      </c>
      <c r="W210" s="119">
        <f>_xlfn.IFNA(IF(K210="",T210+(T210*J210),T210+(T210*(J210+K210)))*(1-'Materieel en Transport'!$K$40),0)</f>
        <v>0</v>
      </c>
      <c r="X210" s="119">
        <f>_xlfn.IFNA(IF(M210="",T210+(T210*L210),T210+(T210*(L210+M210)))*(1-'Materieel en Transport'!$L$40),0)</f>
        <v>0</v>
      </c>
      <c r="Y210" s="119">
        <f>_xlfn.IFNA(IF(O210="",T210+(T210*N210),T210+(T210*(N210+O210)))*(1-'Materieel en Transport'!$M$40),0)</f>
        <v>0</v>
      </c>
      <c r="Z210" s="119">
        <f>_xlfn.IFNA(IF(Q210="",T210+(T210*P210),T210+(T210*(P210+Q210)))*(1-'Materieel en Transport'!$N$40),0)</f>
        <v>0</v>
      </c>
      <c r="AA210" s="119">
        <f>_xlfn.IFNA(IF(S210="",T210+(T210*R210),T210+(T210*(R210+S210)))*(1-'Materieel en Transport'!$O$40),0)</f>
        <v>0</v>
      </c>
    </row>
    <row r="211" spans="1:27" x14ac:dyDescent="0.35">
      <c r="A211" s="125" t="s">
        <v>168</v>
      </c>
      <c r="B211" s="128" t="s">
        <v>169</v>
      </c>
      <c r="C211" s="128" t="s">
        <v>71</v>
      </c>
      <c r="D211" s="128" t="s">
        <v>39</v>
      </c>
      <c r="E211" s="131"/>
      <c r="F211" s="137">
        <f>_xlfn.IFNA(INDEX(TUSSENBEREKENINGEN!B:B, MATCH('Footprint incl maatregelen'!D211, TUSSENBEREKENINGEN!A:A, 0)),0)</f>
        <v>0</v>
      </c>
      <c r="G211" s="33">
        <f>_xlfn.IFNA(INDEX(TUSSENBEREKENINGEN!B:B, MATCH('Footprint incl maatregelen'!E211, TUSSENBEREKENINGEN!A:A, 0)),0)</f>
        <v>0</v>
      </c>
      <c r="H211" s="134">
        <f>_xlfn.IFNA(INDEX(TUSSENBEREKENINGEN!C:C, MATCH('Footprint incl maatregelen'!D211, TUSSENBEREKENINGEN!A:A, 0)),0)</f>
        <v>0</v>
      </c>
      <c r="I211" s="33">
        <f>_xlfn.IFNA(INDEX(TUSSENBEREKENINGEN!C:C, MATCH('Footprint incl maatregelen'!E211, TUSSENBEREKENINGEN!A:A, 0)),0)</f>
        <v>0</v>
      </c>
      <c r="J211" s="134">
        <f>_xlfn.IFNA(INDEX(TUSSENBEREKENINGEN!D:D, MATCH('Footprint incl maatregelen'!D211, TUSSENBEREKENINGEN!A:A, 0)),0)</f>
        <v>0</v>
      </c>
      <c r="K211" s="33">
        <f>_xlfn.IFNA(INDEX(TUSSENBEREKENINGEN!D:D, MATCH('Footprint incl maatregelen'!E211, TUSSENBEREKENINGEN!A:A, 0)),0)</f>
        <v>0</v>
      </c>
      <c r="L211" s="134">
        <f>_xlfn.IFNA(INDEX(TUSSENBEREKENINGEN!E:E, MATCH('Footprint incl maatregelen'!D211, TUSSENBEREKENINGEN!A:A, 0)),0)</f>
        <v>0</v>
      </c>
      <c r="M211" s="33">
        <f>_xlfn.IFNA(INDEX(TUSSENBEREKENINGEN!E:E, MATCH('Footprint incl maatregelen'!E211, TUSSENBEREKENINGEN!A:A, 0)),0)</f>
        <v>0</v>
      </c>
      <c r="N211" s="134">
        <f>_xlfn.IFNA(INDEX(TUSSENBEREKENINGEN!F:F, MATCH('Footprint incl maatregelen'!D211, TUSSENBEREKENINGEN!A:A, 0)),0)</f>
        <v>0</v>
      </c>
      <c r="O211" s="33">
        <f>_xlfn.IFNA(INDEX(TUSSENBEREKENINGEN!F:F, MATCH('Footprint incl maatregelen'!E211, TUSSENBEREKENINGEN!A:A, 0)),0)</f>
        <v>0</v>
      </c>
      <c r="P211" s="134">
        <f>_xlfn.IFNA(INDEX(TUSSENBEREKENINGEN!G:G, MATCH('Footprint incl maatregelen'!D211, TUSSENBEREKENINGEN!A:A, 0)),0)</f>
        <v>0</v>
      </c>
      <c r="Q211" s="33">
        <f>_xlfn.IFNA(INDEX(TUSSENBEREKENINGEN!G:G, MATCH('Footprint incl maatregelen'!E211, TUSSENBEREKENINGEN!A:A, 0)),0)</f>
        <v>0</v>
      </c>
      <c r="R211" s="134">
        <f>_xlfn.IFNA(INDEX(TUSSENBEREKENINGEN!H:H, MATCH('Footprint incl maatregelen'!D211, TUSSENBEREKENINGEN!A:A, 0)),0)</f>
        <v>0</v>
      </c>
      <c r="S211" s="33">
        <f>_xlfn.IFNA(INDEX(TUSSENBEREKENINGEN!H:H, MATCH('Footprint incl maatregelen'!E211, TUSSENBEREKENINGEN!A:A, 0)),0)</f>
        <v>0</v>
      </c>
      <c r="T211" s="120" cm="1">
        <f t="array" ref="T211">_xlfn.IFNA(INDEX('CO2 referentie footprint'!E:E, MATCH(1, (('CO2 referentie footprint'!A:A='Footprint incl maatregelen'!A211)*('CO2 referentie footprint'!C:C='Footprint incl maatregelen'!B211)*('CO2 referentie footprint'!D:D='Footprint incl maatregelen'!C211)), 0)),0)</f>
        <v>0</v>
      </c>
      <c r="U211" s="119">
        <f>_xlfn.IFNA(IF(G211 = "", T211 + (T211 * F211), T211 + (T211 * (F211 + G211)))*(1-'Materieel en Transport'!$I$40),0)</f>
        <v>0</v>
      </c>
      <c r="V211" s="119">
        <f>_xlfn.IFNA(IF(I211="", T211+(T211*H211), T211+(T211*(H211+I211)))*(1-'Materieel en Transport'!$J$40),0)</f>
        <v>0</v>
      </c>
      <c r="W211" s="119">
        <f>_xlfn.IFNA(IF(K211="",T211+(T211*J211),T211+(T211*(J211+K211)))*(1-'Materieel en Transport'!$K$40),0)</f>
        <v>0</v>
      </c>
      <c r="X211" s="119">
        <f>_xlfn.IFNA(IF(M211="",T211+(T211*L211),T211+(T211*(L211+M211)))*(1-'Materieel en Transport'!$L$40),0)</f>
        <v>0</v>
      </c>
      <c r="Y211" s="119">
        <f>_xlfn.IFNA(IF(O211="",T211+(T211*N211),T211+(T211*(N211+O211)))*(1-'Materieel en Transport'!$M$40),0)</f>
        <v>0</v>
      </c>
      <c r="Z211" s="119">
        <f>_xlfn.IFNA(IF(Q211="",T211+(T211*P211),T211+(T211*(P211+Q211)))*(1-'Materieel en Transport'!$N$40),0)</f>
        <v>0</v>
      </c>
      <c r="AA211" s="119">
        <f>_xlfn.IFNA(IF(S211="",T211+(T211*R211),T211+(T211*(R211+S211)))*(1-'Materieel en Transport'!$O$40),0)</f>
        <v>0</v>
      </c>
    </row>
    <row r="212" spans="1:27" x14ac:dyDescent="0.35">
      <c r="A212" s="125" t="s">
        <v>168</v>
      </c>
      <c r="B212" s="128" t="s">
        <v>170</v>
      </c>
      <c r="C212" s="128" t="s">
        <v>73</v>
      </c>
      <c r="D212" s="128" t="s">
        <v>25</v>
      </c>
      <c r="E212" s="131" t="s">
        <v>26</v>
      </c>
      <c r="F212" s="137">
        <f>_xlfn.IFNA(INDEX(TUSSENBEREKENINGEN!B:B, MATCH('Footprint incl maatregelen'!D212, TUSSENBEREKENINGEN!A:A, 0)),0)</f>
        <v>0</v>
      </c>
      <c r="G212" s="33">
        <f>_xlfn.IFNA(INDEX(TUSSENBEREKENINGEN!B:B, MATCH('Footprint incl maatregelen'!E212, TUSSENBEREKENINGEN!A:A, 0)),0)</f>
        <v>0</v>
      </c>
      <c r="H212" s="134">
        <f>_xlfn.IFNA(INDEX(TUSSENBEREKENINGEN!C:C, MATCH('Footprint incl maatregelen'!D212, TUSSENBEREKENINGEN!A:A, 0)),0)</f>
        <v>0</v>
      </c>
      <c r="I212" s="33">
        <f>_xlfn.IFNA(INDEX(TUSSENBEREKENINGEN!C:C, MATCH('Footprint incl maatregelen'!E212, TUSSENBEREKENINGEN!A:A, 0)),0)</f>
        <v>0</v>
      </c>
      <c r="J212" s="134">
        <f>_xlfn.IFNA(INDEX(TUSSENBEREKENINGEN!D:D, MATCH('Footprint incl maatregelen'!D212, TUSSENBEREKENINGEN!A:A, 0)),0)</f>
        <v>0</v>
      </c>
      <c r="K212" s="33">
        <f>_xlfn.IFNA(INDEX(TUSSENBEREKENINGEN!D:D, MATCH('Footprint incl maatregelen'!E212, TUSSENBEREKENINGEN!A:A, 0)),0)</f>
        <v>0</v>
      </c>
      <c r="L212" s="134">
        <f>_xlfn.IFNA(INDEX(TUSSENBEREKENINGEN!E:E, MATCH('Footprint incl maatregelen'!D212, TUSSENBEREKENINGEN!A:A, 0)),0)</f>
        <v>0</v>
      </c>
      <c r="M212" s="33">
        <f>_xlfn.IFNA(INDEX(TUSSENBEREKENINGEN!E:E, MATCH('Footprint incl maatregelen'!E212, TUSSENBEREKENINGEN!A:A, 0)),0)</f>
        <v>0</v>
      </c>
      <c r="N212" s="134">
        <f>_xlfn.IFNA(INDEX(TUSSENBEREKENINGEN!F:F, MATCH('Footprint incl maatregelen'!D212, TUSSENBEREKENINGEN!A:A, 0)),0)</f>
        <v>0</v>
      </c>
      <c r="O212" s="33">
        <f>_xlfn.IFNA(INDEX(TUSSENBEREKENINGEN!F:F, MATCH('Footprint incl maatregelen'!E212, TUSSENBEREKENINGEN!A:A, 0)),0)</f>
        <v>0</v>
      </c>
      <c r="P212" s="134">
        <f>_xlfn.IFNA(INDEX(TUSSENBEREKENINGEN!G:G, MATCH('Footprint incl maatregelen'!D212, TUSSENBEREKENINGEN!A:A, 0)),0)</f>
        <v>0</v>
      </c>
      <c r="Q212" s="33">
        <f>_xlfn.IFNA(INDEX(TUSSENBEREKENINGEN!G:G, MATCH('Footprint incl maatregelen'!E212, TUSSENBEREKENINGEN!A:A, 0)),0)</f>
        <v>0</v>
      </c>
      <c r="R212" s="134">
        <f>_xlfn.IFNA(INDEX(TUSSENBEREKENINGEN!H:H, MATCH('Footprint incl maatregelen'!D212, TUSSENBEREKENINGEN!A:A, 0)),0)</f>
        <v>0</v>
      </c>
      <c r="S212" s="33">
        <f>_xlfn.IFNA(INDEX(TUSSENBEREKENINGEN!H:H, MATCH('Footprint incl maatregelen'!E212, TUSSENBEREKENINGEN!A:A, 0)),0)</f>
        <v>0</v>
      </c>
      <c r="T212" s="120" cm="1">
        <f t="array" ref="T212">_xlfn.IFNA(INDEX('CO2 referentie footprint'!E:E, MATCH(1, (('CO2 referentie footprint'!A:A='Footprint incl maatregelen'!A212)*('CO2 referentie footprint'!C:C='Footprint incl maatregelen'!B212)*('CO2 referentie footprint'!D:D='Footprint incl maatregelen'!C212)), 0)),0)</f>
        <v>0</v>
      </c>
      <c r="U212" s="119">
        <f>_xlfn.IFNA(IF(G212 = "", T212 + (T212 * F212), T212 + (T212 * (F212 + G212)))*(1-'Materieel en Transport'!$I$40),0)</f>
        <v>0</v>
      </c>
      <c r="V212" s="119">
        <f>_xlfn.IFNA(IF(I212="", T212+(T212*H212), T212+(T212*(H212+I212)))*(1-'Materieel en Transport'!$J$40),0)</f>
        <v>0</v>
      </c>
      <c r="W212" s="119">
        <f>_xlfn.IFNA(IF(K212="",T212+(T212*J212),T212+(T212*(J212+K212)))*(1-'Materieel en Transport'!$K$40),0)</f>
        <v>0</v>
      </c>
      <c r="X212" s="119">
        <f>_xlfn.IFNA(IF(M212="",T212+(T212*L212),T212+(T212*(L212+M212)))*(1-'Materieel en Transport'!$L$40),0)</f>
        <v>0</v>
      </c>
      <c r="Y212" s="119">
        <f>_xlfn.IFNA(IF(O212="",T212+(T212*N212),T212+(T212*(N212+O212)))*(1-'Materieel en Transport'!$M$40),0)</f>
        <v>0</v>
      </c>
      <c r="Z212" s="119">
        <f>_xlfn.IFNA(IF(Q212="",T212+(T212*P212),T212+(T212*(P212+Q212)))*(1-'Materieel en Transport'!$N$40),0)</f>
        <v>0</v>
      </c>
      <c r="AA212" s="119">
        <f>_xlfn.IFNA(IF(S212="",T212+(T212*R212),T212+(T212*(R212+S212)))*(1-'Materieel en Transport'!$O$40),0)</f>
        <v>0</v>
      </c>
    </row>
    <row r="213" spans="1:27" x14ac:dyDescent="0.35">
      <c r="A213" s="125" t="s">
        <v>168</v>
      </c>
      <c r="B213" s="128" t="s">
        <v>170</v>
      </c>
      <c r="C213" s="128" t="s">
        <v>58</v>
      </c>
      <c r="D213" s="128" t="s">
        <v>59</v>
      </c>
      <c r="E213" s="131"/>
      <c r="F213" s="137">
        <f>_xlfn.IFNA(INDEX(TUSSENBEREKENINGEN!B:B, MATCH('Footprint incl maatregelen'!D213, TUSSENBEREKENINGEN!A:A, 0)),0)</f>
        <v>0</v>
      </c>
      <c r="G213" s="33">
        <f>_xlfn.IFNA(INDEX(TUSSENBEREKENINGEN!B:B, MATCH('Footprint incl maatregelen'!E213, TUSSENBEREKENINGEN!A:A, 0)),0)</f>
        <v>0</v>
      </c>
      <c r="H213" s="134">
        <f>_xlfn.IFNA(INDEX(TUSSENBEREKENINGEN!C:C, MATCH('Footprint incl maatregelen'!D213, TUSSENBEREKENINGEN!A:A, 0)),0)</f>
        <v>0</v>
      </c>
      <c r="I213" s="33">
        <f>_xlfn.IFNA(INDEX(TUSSENBEREKENINGEN!C:C, MATCH('Footprint incl maatregelen'!E213, TUSSENBEREKENINGEN!A:A, 0)),0)</f>
        <v>0</v>
      </c>
      <c r="J213" s="134">
        <f>_xlfn.IFNA(INDEX(TUSSENBEREKENINGEN!D:D, MATCH('Footprint incl maatregelen'!D213, TUSSENBEREKENINGEN!A:A, 0)),0)</f>
        <v>0</v>
      </c>
      <c r="K213" s="33">
        <f>_xlfn.IFNA(INDEX(TUSSENBEREKENINGEN!D:D, MATCH('Footprint incl maatregelen'!E213, TUSSENBEREKENINGEN!A:A, 0)),0)</f>
        <v>0</v>
      </c>
      <c r="L213" s="134">
        <f>_xlfn.IFNA(INDEX(TUSSENBEREKENINGEN!E:E, MATCH('Footprint incl maatregelen'!D213, TUSSENBEREKENINGEN!A:A, 0)),0)</f>
        <v>0</v>
      </c>
      <c r="M213" s="33">
        <f>_xlfn.IFNA(INDEX(TUSSENBEREKENINGEN!E:E, MATCH('Footprint incl maatregelen'!E213, TUSSENBEREKENINGEN!A:A, 0)),0)</f>
        <v>0</v>
      </c>
      <c r="N213" s="134">
        <f>_xlfn.IFNA(INDEX(TUSSENBEREKENINGEN!F:F, MATCH('Footprint incl maatregelen'!D213, TUSSENBEREKENINGEN!A:A, 0)),0)</f>
        <v>0</v>
      </c>
      <c r="O213" s="33">
        <f>_xlfn.IFNA(INDEX(TUSSENBEREKENINGEN!F:F, MATCH('Footprint incl maatregelen'!E213, TUSSENBEREKENINGEN!A:A, 0)),0)</f>
        <v>0</v>
      </c>
      <c r="P213" s="134">
        <f>_xlfn.IFNA(INDEX(TUSSENBEREKENINGEN!G:G, MATCH('Footprint incl maatregelen'!D213, TUSSENBEREKENINGEN!A:A, 0)),0)</f>
        <v>0</v>
      </c>
      <c r="Q213" s="33">
        <f>_xlfn.IFNA(INDEX(TUSSENBEREKENINGEN!G:G, MATCH('Footprint incl maatregelen'!E213, TUSSENBEREKENINGEN!A:A, 0)),0)</f>
        <v>0</v>
      </c>
      <c r="R213" s="134">
        <f>_xlfn.IFNA(INDEX(TUSSENBEREKENINGEN!H:H, MATCH('Footprint incl maatregelen'!D213, TUSSENBEREKENINGEN!A:A, 0)),0)</f>
        <v>0</v>
      </c>
      <c r="S213" s="33">
        <f>_xlfn.IFNA(INDEX(TUSSENBEREKENINGEN!H:H, MATCH('Footprint incl maatregelen'!E213, TUSSENBEREKENINGEN!A:A, 0)),0)</f>
        <v>0</v>
      </c>
      <c r="T213" s="120" cm="1">
        <f t="array" ref="T213">_xlfn.IFNA(INDEX('CO2 referentie footprint'!E:E, MATCH(1, (('CO2 referentie footprint'!A:A='Footprint incl maatregelen'!A213)*('CO2 referentie footprint'!C:C='Footprint incl maatregelen'!B213)*('CO2 referentie footprint'!D:D='Footprint incl maatregelen'!C213)), 0)),0)</f>
        <v>0</v>
      </c>
      <c r="U213" s="119">
        <f>_xlfn.IFNA(IF(G213 = "", T213 + (T213 * F213), T213 + (T213 * (F213 + G213)))*(1-'Materieel en Transport'!$I$40),0)</f>
        <v>0</v>
      </c>
      <c r="V213" s="119">
        <f>_xlfn.IFNA(IF(I213="", T213+(T213*H213), T213+(T213*(H213+I213)))*(1-'Materieel en Transport'!$J$40),0)</f>
        <v>0</v>
      </c>
      <c r="W213" s="119">
        <f>_xlfn.IFNA(IF(K213="",T213+(T213*J213),T213+(T213*(J213+K213)))*(1-'Materieel en Transport'!$K$40),0)</f>
        <v>0</v>
      </c>
      <c r="X213" s="119">
        <f>_xlfn.IFNA(IF(M213="",T213+(T213*L213),T213+(T213*(L213+M213)))*(1-'Materieel en Transport'!$L$40),0)</f>
        <v>0</v>
      </c>
      <c r="Y213" s="119">
        <f>_xlfn.IFNA(IF(O213="",T213+(T213*N213),T213+(T213*(N213+O213)))*(1-'Materieel en Transport'!$M$40),0)</f>
        <v>0</v>
      </c>
      <c r="Z213" s="119">
        <f>_xlfn.IFNA(IF(Q213="",T213+(T213*P213),T213+(T213*(P213+Q213)))*(1-'Materieel en Transport'!$N$40),0)</f>
        <v>0</v>
      </c>
      <c r="AA213" s="119">
        <f>_xlfn.IFNA(IF(S213="",T213+(T213*R213),T213+(T213*(R213+S213)))*(1-'Materieel en Transport'!$O$40),0)</f>
        <v>0</v>
      </c>
    </row>
    <row r="214" spans="1:27" x14ac:dyDescent="0.35">
      <c r="A214" s="125" t="s">
        <v>168</v>
      </c>
      <c r="B214" s="128" t="s">
        <v>171</v>
      </c>
      <c r="C214" s="128" t="s">
        <v>67</v>
      </c>
      <c r="D214" s="128" t="s">
        <v>28</v>
      </c>
      <c r="E214" s="131" t="s">
        <v>29</v>
      </c>
      <c r="F214" s="137">
        <f>_xlfn.IFNA(INDEX(TUSSENBEREKENINGEN!B:B, MATCH('Footprint incl maatregelen'!D214, TUSSENBEREKENINGEN!A:A, 0)),0)</f>
        <v>0</v>
      </c>
      <c r="G214" s="33">
        <f>_xlfn.IFNA(INDEX(TUSSENBEREKENINGEN!B:B, MATCH('Footprint incl maatregelen'!E214, TUSSENBEREKENINGEN!A:A, 0)),0)</f>
        <v>0</v>
      </c>
      <c r="H214" s="134">
        <f>_xlfn.IFNA(INDEX(TUSSENBEREKENINGEN!C:C, MATCH('Footprint incl maatregelen'!D214, TUSSENBEREKENINGEN!A:A, 0)),0)</f>
        <v>0</v>
      </c>
      <c r="I214" s="33">
        <f>_xlfn.IFNA(INDEX(TUSSENBEREKENINGEN!C:C, MATCH('Footprint incl maatregelen'!E214, TUSSENBEREKENINGEN!A:A, 0)),0)</f>
        <v>0</v>
      </c>
      <c r="J214" s="134">
        <f>_xlfn.IFNA(INDEX(TUSSENBEREKENINGEN!D:D, MATCH('Footprint incl maatregelen'!D214, TUSSENBEREKENINGEN!A:A, 0)),0)</f>
        <v>0</v>
      </c>
      <c r="K214" s="33">
        <f>_xlfn.IFNA(INDEX(TUSSENBEREKENINGEN!D:D, MATCH('Footprint incl maatregelen'!E214, TUSSENBEREKENINGEN!A:A, 0)),0)</f>
        <v>0</v>
      </c>
      <c r="L214" s="134">
        <f>_xlfn.IFNA(INDEX(TUSSENBEREKENINGEN!E:E, MATCH('Footprint incl maatregelen'!D214, TUSSENBEREKENINGEN!A:A, 0)),0)</f>
        <v>0</v>
      </c>
      <c r="M214" s="33">
        <f>_xlfn.IFNA(INDEX(TUSSENBEREKENINGEN!E:E, MATCH('Footprint incl maatregelen'!E214, TUSSENBEREKENINGEN!A:A, 0)),0)</f>
        <v>0</v>
      </c>
      <c r="N214" s="134">
        <f>_xlfn.IFNA(INDEX(TUSSENBEREKENINGEN!F:F, MATCH('Footprint incl maatregelen'!D214, TUSSENBEREKENINGEN!A:A, 0)),0)</f>
        <v>0</v>
      </c>
      <c r="O214" s="33">
        <f>_xlfn.IFNA(INDEX(TUSSENBEREKENINGEN!F:F, MATCH('Footprint incl maatregelen'!E214, TUSSENBEREKENINGEN!A:A, 0)),0)</f>
        <v>0</v>
      </c>
      <c r="P214" s="134">
        <f>_xlfn.IFNA(INDEX(TUSSENBEREKENINGEN!G:G, MATCH('Footprint incl maatregelen'!D214, TUSSENBEREKENINGEN!A:A, 0)),0)</f>
        <v>0</v>
      </c>
      <c r="Q214" s="33">
        <f>_xlfn.IFNA(INDEX(TUSSENBEREKENINGEN!G:G, MATCH('Footprint incl maatregelen'!E214, TUSSENBEREKENINGEN!A:A, 0)),0)</f>
        <v>0</v>
      </c>
      <c r="R214" s="134">
        <f>_xlfn.IFNA(INDEX(TUSSENBEREKENINGEN!H:H, MATCH('Footprint incl maatregelen'!D214, TUSSENBEREKENINGEN!A:A, 0)),0)</f>
        <v>0</v>
      </c>
      <c r="S214" s="33">
        <f>_xlfn.IFNA(INDEX(TUSSENBEREKENINGEN!H:H, MATCH('Footprint incl maatregelen'!E214, TUSSENBEREKENINGEN!A:A, 0)),0)</f>
        <v>0</v>
      </c>
      <c r="T214" s="120" cm="1">
        <f t="array" ref="T214">_xlfn.IFNA(INDEX('CO2 referentie footprint'!E:E, MATCH(1, (('CO2 referentie footprint'!A:A='Footprint incl maatregelen'!A214)*('CO2 referentie footprint'!C:C='Footprint incl maatregelen'!B214)*('CO2 referentie footprint'!D:D='Footprint incl maatregelen'!C214)), 0)),0)</f>
        <v>0</v>
      </c>
      <c r="U214" s="119">
        <f>_xlfn.IFNA(IF(G214 = "", T214 + (T214 * F214), T214 + (T214 * (F214 + G214)))*(1-'Materieel en Transport'!$I$40),0)</f>
        <v>0</v>
      </c>
      <c r="V214" s="119">
        <f>_xlfn.IFNA(IF(I214="", T214+(T214*H214), T214+(T214*(H214+I214)))*(1-'Materieel en Transport'!$J$40),0)</f>
        <v>0</v>
      </c>
      <c r="W214" s="119">
        <f>_xlfn.IFNA(IF(K214="",T214+(T214*J214),T214+(T214*(J214+K214)))*(1-'Materieel en Transport'!$K$40),0)</f>
        <v>0</v>
      </c>
      <c r="X214" s="119">
        <f>_xlfn.IFNA(IF(M214="",T214+(T214*L214),T214+(T214*(L214+M214)))*(1-'Materieel en Transport'!$L$40),0)</f>
        <v>0</v>
      </c>
      <c r="Y214" s="119">
        <f>_xlfn.IFNA(IF(O214="",T214+(T214*N214),T214+(T214*(N214+O214)))*(1-'Materieel en Transport'!$M$40),0)</f>
        <v>0</v>
      </c>
      <c r="Z214" s="119">
        <f>_xlfn.IFNA(IF(Q214="",T214+(T214*P214),T214+(T214*(P214+Q214)))*(1-'Materieel en Transport'!$N$40),0)</f>
        <v>0</v>
      </c>
      <c r="AA214" s="119">
        <f>_xlfn.IFNA(IF(S214="",T214+(T214*R214),T214+(T214*(R214+S214)))*(1-'Materieel en Transport'!$O$40),0)</f>
        <v>0</v>
      </c>
    </row>
    <row r="215" spans="1:27" x14ac:dyDescent="0.35">
      <c r="A215" s="125" t="s">
        <v>168</v>
      </c>
      <c r="B215" s="128" t="s">
        <v>171</v>
      </c>
      <c r="C215" s="128" t="s">
        <v>58</v>
      </c>
      <c r="D215" s="128" t="s">
        <v>59</v>
      </c>
      <c r="E215" s="131"/>
      <c r="F215" s="137">
        <f>_xlfn.IFNA(INDEX(TUSSENBEREKENINGEN!B:B, MATCH('Footprint incl maatregelen'!D215, TUSSENBEREKENINGEN!A:A, 0)),0)</f>
        <v>0</v>
      </c>
      <c r="G215" s="33">
        <f>_xlfn.IFNA(INDEX(TUSSENBEREKENINGEN!B:B, MATCH('Footprint incl maatregelen'!E215, TUSSENBEREKENINGEN!A:A, 0)),0)</f>
        <v>0</v>
      </c>
      <c r="H215" s="134">
        <f>_xlfn.IFNA(INDEX(TUSSENBEREKENINGEN!C:C, MATCH('Footprint incl maatregelen'!D215, TUSSENBEREKENINGEN!A:A, 0)),0)</f>
        <v>0</v>
      </c>
      <c r="I215" s="33">
        <f>_xlfn.IFNA(INDEX(TUSSENBEREKENINGEN!C:C, MATCH('Footprint incl maatregelen'!E215, TUSSENBEREKENINGEN!A:A, 0)),0)</f>
        <v>0</v>
      </c>
      <c r="J215" s="134">
        <f>_xlfn.IFNA(INDEX(TUSSENBEREKENINGEN!D:D, MATCH('Footprint incl maatregelen'!D215, TUSSENBEREKENINGEN!A:A, 0)),0)</f>
        <v>0</v>
      </c>
      <c r="K215" s="33">
        <f>_xlfn.IFNA(INDEX(TUSSENBEREKENINGEN!D:D, MATCH('Footprint incl maatregelen'!E215, TUSSENBEREKENINGEN!A:A, 0)),0)</f>
        <v>0</v>
      </c>
      <c r="L215" s="134">
        <f>_xlfn.IFNA(INDEX(TUSSENBEREKENINGEN!E:E, MATCH('Footprint incl maatregelen'!D215, TUSSENBEREKENINGEN!A:A, 0)),0)</f>
        <v>0</v>
      </c>
      <c r="M215" s="33">
        <f>_xlfn.IFNA(INDEX(TUSSENBEREKENINGEN!E:E, MATCH('Footprint incl maatregelen'!E215, TUSSENBEREKENINGEN!A:A, 0)),0)</f>
        <v>0</v>
      </c>
      <c r="N215" s="134">
        <f>_xlfn.IFNA(INDEX(TUSSENBEREKENINGEN!F:F, MATCH('Footprint incl maatregelen'!D215, TUSSENBEREKENINGEN!A:A, 0)),0)</f>
        <v>0</v>
      </c>
      <c r="O215" s="33">
        <f>_xlfn.IFNA(INDEX(TUSSENBEREKENINGEN!F:F, MATCH('Footprint incl maatregelen'!E215, TUSSENBEREKENINGEN!A:A, 0)),0)</f>
        <v>0</v>
      </c>
      <c r="P215" s="134">
        <f>_xlfn.IFNA(INDEX(TUSSENBEREKENINGEN!G:G, MATCH('Footprint incl maatregelen'!D215, TUSSENBEREKENINGEN!A:A, 0)),0)</f>
        <v>0</v>
      </c>
      <c r="Q215" s="33">
        <f>_xlfn.IFNA(INDEX(TUSSENBEREKENINGEN!G:G, MATCH('Footprint incl maatregelen'!E215, TUSSENBEREKENINGEN!A:A, 0)),0)</f>
        <v>0</v>
      </c>
      <c r="R215" s="134">
        <f>_xlfn.IFNA(INDEX(TUSSENBEREKENINGEN!H:H, MATCH('Footprint incl maatregelen'!D215, TUSSENBEREKENINGEN!A:A, 0)),0)</f>
        <v>0</v>
      </c>
      <c r="S215" s="33">
        <f>_xlfn.IFNA(INDEX(TUSSENBEREKENINGEN!H:H, MATCH('Footprint incl maatregelen'!E215, TUSSENBEREKENINGEN!A:A, 0)),0)</f>
        <v>0</v>
      </c>
      <c r="T215" s="120" cm="1">
        <f t="array" ref="T215">_xlfn.IFNA(INDEX('CO2 referentie footprint'!E:E, MATCH(1, (('CO2 referentie footprint'!A:A='Footprint incl maatregelen'!A215)*('CO2 referentie footprint'!C:C='Footprint incl maatregelen'!B215)*('CO2 referentie footprint'!D:D='Footprint incl maatregelen'!C215)), 0)),0)</f>
        <v>0</v>
      </c>
      <c r="U215" s="119">
        <f>_xlfn.IFNA(IF(G215 = "", T215 + (T215 * F215), T215 + (T215 * (F215 + G215)))*(1-'Materieel en Transport'!$I$40),0)</f>
        <v>0</v>
      </c>
      <c r="V215" s="119">
        <f>_xlfn.IFNA(IF(I215="", T215+(T215*H215), T215+(T215*(H215+I215)))*(1-'Materieel en Transport'!$J$40),0)</f>
        <v>0</v>
      </c>
      <c r="W215" s="119">
        <f>_xlfn.IFNA(IF(K215="",T215+(T215*J215),T215+(T215*(J215+K215)))*(1-'Materieel en Transport'!$K$40),0)</f>
        <v>0</v>
      </c>
      <c r="X215" s="119">
        <f>_xlfn.IFNA(IF(M215="",T215+(T215*L215),T215+(T215*(L215+M215)))*(1-'Materieel en Transport'!$L$40),0)</f>
        <v>0</v>
      </c>
      <c r="Y215" s="119">
        <f>_xlfn.IFNA(IF(O215="",T215+(T215*N215),T215+(T215*(N215+O215)))*(1-'Materieel en Transport'!$M$40),0)</f>
        <v>0</v>
      </c>
      <c r="Z215" s="119">
        <f>_xlfn.IFNA(IF(Q215="",T215+(T215*P215),T215+(T215*(P215+Q215)))*(1-'Materieel en Transport'!$N$40),0)</f>
        <v>0</v>
      </c>
      <c r="AA215" s="119">
        <f>_xlfn.IFNA(IF(S215="",T215+(T215*R215),T215+(T215*(R215+S215)))*(1-'Materieel en Transport'!$O$40),0)</f>
        <v>0</v>
      </c>
    </row>
    <row r="216" spans="1:27" x14ac:dyDescent="0.35">
      <c r="A216" s="125" t="s">
        <v>168</v>
      </c>
      <c r="B216" s="128" t="s">
        <v>172</v>
      </c>
      <c r="C216" s="128" t="s">
        <v>69</v>
      </c>
      <c r="D216" s="128" t="s">
        <v>31</v>
      </c>
      <c r="E216" s="131" t="s">
        <v>32</v>
      </c>
      <c r="F216" s="137">
        <f>_xlfn.IFNA(INDEX(TUSSENBEREKENINGEN!B:B, MATCH('Footprint incl maatregelen'!D216, TUSSENBEREKENINGEN!A:A, 0)),0)</f>
        <v>0</v>
      </c>
      <c r="G216" s="33">
        <f>_xlfn.IFNA(INDEX(TUSSENBEREKENINGEN!B:B, MATCH('Footprint incl maatregelen'!E216, TUSSENBEREKENINGEN!A:A, 0)),0)</f>
        <v>0</v>
      </c>
      <c r="H216" s="134">
        <f>_xlfn.IFNA(INDEX(TUSSENBEREKENINGEN!C:C, MATCH('Footprint incl maatregelen'!D216, TUSSENBEREKENINGEN!A:A, 0)),0)</f>
        <v>0</v>
      </c>
      <c r="I216" s="33">
        <f>_xlfn.IFNA(INDEX(TUSSENBEREKENINGEN!C:C, MATCH('Footprint incl maatregelen'!E216, TUSSENBEREKENINGEN!A:A, 0)),0)</f>
        <v>0</v>
      </c>
      <c r="J216" s="134">
        <f>_xlfn.IFNA(INDEX(TUSSENBEREKENINGEN!D:D, MATCH('Footprint incl maatregelen'!D216, TUSSENBEREKENINGEN!A:A, 0)),0)</f>
        <v>0</v>
      </c>
      <c r="K216" s="33">
        <f>_xlfn.IFNA(INDEX(TUSSENBEREKENINGEN!D:D, MATCH('Footprint incl maatregelen'!E216, TUSSENBEREKENINGEN!A:A, 0)),0)</f>
        <v>0</v>
      </c>
      <c r="L216" s="134">
        <f>_xlfn.IFNA(INDEX(TUSSENBEREKENINGEN!E:E, MATCH('Footprint incl maatregelen'!D216, TUSSENBEREKENINGEN!A:A, 0)),0)</f>
        <v>0</v>
      </c>
      <c r="M216" s="33">
        <f>_xlfn.IFNA(INDEX(TUSSENBEREKENINGEN!E:E, MATCH('Footprint incl maatregelen'!E216, TUSSENBEREKENINGEN!A:A, 0)),0)</f>
        <v>0</v>
      </c>
      <c r="N216" s="134">
        <f>_xlfn.IFNA(INDEX(TUSSENBEREKENINGEN!F:F, MATCH('Footprint incl maatregelen'!D216, TUSSENBEREKENINGEN!A:A, 0)),0)</f>
        <v>0</v>
      </c>
      <c r="O216" s="33">
        <f>_xlfn.IFNA(INDEX(TUSSENBEREKENINGEN!F:F, MATCH('Footprint incl maatregelen'!E216, TUSSENBEREKENINGEN!A:A, 0)),0)</f>
        <v>0</v>
      </c>
      <c r="P216" s="134">
        <f>_xlfn.IFNA(INDEX(TUSSENBEREKENINGEN!G:G, MATCH('Footprint incl maatregelen'!D216, TUSSENBEREKENINGEN!A:A, 0)),0)</f>
        <v>0</v>
      </c>
      <c r="Q216" s="33">
        <f>_xlfn.IFNA(INDEX(TUSSENBEREKENINGEN!G:G, MATCH('Footprint incl maatregelen'!E216, TUSSENBEREKENINGEN!A:A, 0)),0)</f>
        <v>0</v>
      </c>
      <c r="R216" s="134">
        <f>_xlfn.IFNA(INDEX(TUSSENBEREKENINGEN!H:H, MATCH('Footprint incl maatregelen'!D216, TUSSENBEREKENINGEN!A:A, 0)),0)</f>
        <v>0</v>
      </c>
      <c r="S216" s="33">
        <f>_xlfn.IFNA(INDEX(TUSSENBEREKENINGEN!H:H, MATCH('Footprint incl maatregelen'!E216, TUSSENBEREKENINGEN!A:A, 0)),0)</f>
        <v>0</v>
      </c>
      <c r="T216" s="120" cm="1">
        <f t="array" ref="T216">_xlfn.IFNA(INDEX('CO2 referentie footprint'!E:E, MATCH(1, (('CO2 referentie footprint'!A:A='Footprint incl maatregelen'!A216)*('CO2 referentie footprint'!C:C='Footprint incl maatregelen'!B216)*('CO2 referentie footprint'!D:D='Footprint incl maatregelen'!C216)), 0)),0)</f>
        <v>0</v>
      </c>
      <c r="U216" s="119">
        <f>_xlfn.IFNA(IF(G216 = "", T216 + (T216 * F216), T216 + (T216 * (F216 + G216)))*(1-'Materieel en Transport'!$I$40),0)</f>
        <v>0</v>
      </c>
      <c r="V216" s="119">
        <f>_xlfn.IFNA(IF(I216="", T216+(T216*H216), T216+(T216*(H216+I216)))*(1-'Materieel en Transport'!$J$40),0)</f>
        <v>0</v>
      </c>
      <c r="W216" s="119">
        <f>_xlfn.IFNA(IF(K216="",T216+(T216*J216),T216+(T216*(J216+K216)))*(1-'Materieel en Transport'!$K$40),0)</f>
        <v>0</v>
      </c>
      <c r="X216" s="119">
        <f>_xlfn.IFNA(IF(M216="",T216+(T216*L216),T216+(T216*(L216+M216)))*(1-'Materieel en Transport'!$L$40),0)</f>
        <v>0</v>
      </c>
      <c r="Y216" s="119">
        <f>_xlfn.IFNA(IF(O216="",T216+(T216*N216),T216+(T216*(N216+O216)))*(1-'Materieel en Transport'!$M$40),0)</f>
        <v>0</v>
      </c>
      <c r="Z216" s="119">
        <f>_xlfn.IFNA(IF(Q216="",T216+(T216*P216),T216+(T216*(P216+Q216)))*(1-'Materieel en Transport'!$N$40),0)</f>
        <v>0</v>
      </c>
      <c r="AA216" s="119">
        <f>_xlfn.IFNA(IF(S216="",T216+(T216*R216),T216+(T216*(R216+S216)))*(1-'Materieel en Transport'!$O$40),0)</f>
        <v>0</v>
      </c>
    </row>
    <row r="217" spans="1:27" x14ac:dyDescent="0.35">
      <c r="A217" s="125" t="s">
        <v>168</v>
      </c>
      <c r="B217" s="128" t="s">
        <v>172</v>
      </c>
      <c r="C217" s="128" t="s">
        <v>58</v>
      </c>
      <c r="D217" s="128" t="s">
        <v>59</v>
      </c>
      <c r="E217" s="131"/>
      <c r="F217" s="137">
        <f>_xlfn.IFNA(INDEX(TUSSENBEREKENINGEN!B:B, MATCH('Footprint incl maatregelen'!D217, TUSSENBEREKENINGEN!A:A, 0)),0)</f>
        <v>0</v>
      </c>
      <c r="G217" s="33">
        <f>_xlfn.IFNA(INDEX(TUSSENBEREKENINGEN!B:B, MATCH('Footprint incl maatregelen'!E217, TUSSENBEREKENINGEN!A:A, 0)),0)</f>
        <v>0</v>
      </c>
      <c r="H217" s="134">
        <f>_xlfn.IFNA(INDEX(TUSSENBEREKENINGEN!C:C, MATCH('Footprint incl maatregelen'!D217, TUSSENBEREKENINGEN!A:A, 0)),0)</f>
        <v>0</v>
      </c>
      <c r="I217" s="33">
        <f>_xlfn.IFNA(INDEX(TUSSENBEREKENINGEN!C:C, MATCH('Footprint incl maatregelen'!E217, TUSSENBEREKENINGEN!A:A, 0)),0)</f>
        <v>0</v>
      </c>
      <c r="J217" s="134">
        <f>_xlfn.IFNA(INDEX(TUSSENBEREKENINGEN!D:D, MATCH('Footprint incl maatregelen'!D217, TUSSENBEREKENINGEN!A:A, 0)),0)</f>
        <v>0</v>
      </c>
      <c r="K217" s="33">
        <f>_xlfn.IFNA(INDEX(TUSSENBEREKENINGEN!D:D, MATCH('Footprint incl maatregelen'!E217, TUSSENBEREKENINGEN!A:A, 0)),0)</f>
        <v>0</v>
      </c>
      <c r="L217" s="134">
        <f>_xlfn.IFNA(INDEX(TUSSENBEREKENINGEN!E:E, MATCH('Footprint incl maatregelen'!D217, TUSSENBEREKENINGEN!A:A, 0)),0)</f>
        <v>0</v>
      </c>
      <c r="M217" s="33">
        <f>_xlfn.IFNA(INDEX(TUSSENBEREKENINGEN!E:E, MATCH('Footprint incl maatregelen'!E217, TUSSENBEREKENINGEN!A:A, 0)),0)</f>
        <v>0</v>
      </c>
      <c r="N217" s="134">
        <f>_xlfn.IFNA(INDEX(TUSSENBEREKENINGEN!F:F, MATCH('Footprint incl maatregelen'!D217, TUSSENBEREKENINGEN!A:A, 0)),0)</f>
        <v>0</v>
      </c>
      <c r="O217" s="33">
        <f>_xlfn.IFNA(INDEX(TUSSENBEREKENINGEN!F:F, MATCH('Footprint incl maatregelen'!E217, TUSSENBEREKENINGEN!A:A, 0)),0)</f>
        <v>0</v>
      </c>
      <c r="P217" s="134">
        <f>_xlfn.IFNA(INDEX(TUSSENBEREKENINGEN!G:G, MATCH('Footprint incl maatregelen'!D217, TUSSENBEREKENINGEN!A:A, 0)),0)</f>
        <v>0</v>
      </c>
      <c r="Q217" s="33">
        <f>_xlfn.IFNA(INDEX(TUSSENBEREKENINGEN!G:G, MATCH('Footprint incl maatregelen'!E217, TUSSENBEREKENINGEN!A:A, 0)),0)</f>
        <v>0</v>
      </c>
      <c r="R217" s="134">
        <f>_xlfn.IFNA(INDEX(TUSSENBEREKENINGEN!H:H, MATCH('Footprint incl maatregelen'!D217, TUSSENBEREKENINGEN!A:A, 0)),0)</f>
        <v>0</v>
      </c>
      <c r="S217" s="33">
        <f>_xlfn.IFNA(INDEX(TUSSENBEREKENINGEN!H:H, MATCH('Footprint incl maatregelen'!E217, TUSSENBEREKENINGEN!A:A, 0)),0)</f>
        <v>0</v>
      </c>
      <c r="T217" s="120" cm="1">
        <f t="array" ref="T217">_xlfn.IFNA(INDEX('CO2 referentie footprint'!E:E, MATCH(1, (('CO2 referentie footprint'!A:A='Footprint incl maatregelen'!A217)*('CO2 referentie footprint'!C:C='Footprint incl maatregelen'!B217)*('CO2 referentie footprint'!D:D='Footprint incl maatregelen'!C217)), 0)),0)</f>
        <v>0</v>
      </c>
      <c r="U217" s="119">
        <f>_xlfn.IFNA(IF(G217 = "", T217 + (T217 * F217), T217 + (T217 * (F217 + G217)))*(1-'Materieel en Transport'!$I$40),0)</f>
        <v>0</v>
      </c>
      <c r="V217" s="119">
        <f>_xlfn.IFNA(IF(I217="", T217+(T217*H217), T217+(T217*(H217+I217)))*(1-'Materieel en Transport'!$J$40),0)</f>
        <v>0</v>
      </c>
      <c r="W217" s="119">
        <f>_xlfn.IFNA(IF(K217="",T217+(T217*J217),T217+(T217*(J217+K217)))*(1-'Materieel en Transport'!$K$40),0)</f>
        <v>0</v>
      </c>
      <c r="X217" s="119">
        <f>_xlfn.IFNA(IF(M217="",T217+(T217*L217),T217+(T217*(L217+M217)))*(1-'Materieel en Transport'!$L$40),0)</f>
        <v>0</v>
      </c>
      <c r="Y217" s="119">
        <f>_xlfn.IFNA(IF(O217="",T217+(T217*N217),T217+(T217*(N217+O217)))*(1-'Materieel en Transport'!$M$40),0)</f>
        <v>0</v>
      </c>
      <c r="Z217" s="119">
        <f>_xlfn.IFNA(IF(Q217="",T217+(T217*P217),T217+(T217*(P217+Q217)))*(1-'Materieel en Transport'!$N$40),0)</f>
        <v>0</v>
      </c>
      <c r="AA217" s="119">
        <f>_xlfn.IFNA(IF(S217="",T217+(T217*R217),T217+(T217*(R217+S217)))*(1-'Materieel en Transport'!$O$40),0)</f>
        <v>0</v>
      </c>
    </row>
    <row r="218" spans="1:27" x14ac:dyDescent="0.35">
      <c r="A218" s="125" t="s">
        <v>168</v>
      </c>
      <c r="B218" s="128" t="s">
        <v>94</v>
      </c>
      <c r="C218" s="128" t="s">
        <v>65</v>
      </c>
      <c r="D218" s="128" t="s">
        <v>39</v>
      </c>
      <c r="E218" s="131"/>
      <c r="F218" s="137">
        <f>_xlfn.IFNA(INDEX(TUSSENBEREKENINGEN!B:B, MATCH('Footprint incl maatregelen'!D218, TUSSENBEREKENINGEN!A:A, 0)),0)</f>
        <v>0</v>
      </c>
      <c r="G218" s="33">
        <f>_xlfn.IFNA(INDEX(TUSSENBEREKENINGEN!B:B, MATCH('Footprint incl maatregelen'!E218, TUSSENBEREKENINGEN!A:A, 0)),0)</f>
        <v>0</v>
      </c>
      <c r="H218" s="134">
        <f>_xlfn.IFNA(INDEX(TUSSENBEREKENINGEN!C:C, MATCH('Footprint incl maatregelen'!D218, TUSSENBEREKENINGEN!A:A, 0)),0)</f>
        <v>0</v>
      </c>
      <c r="I218" s="33">
        <f>_xlfn.IFNA(INDEX(TUSSENBEREKENINGEN!C:C, MATCH('Footprint incl maatregelen'!E218, TUSSENBEREKENINGEN!A:A, 0)),0)</f>
        <v>0</v>
      </c>
      <c r="J218" s="134">
        <f>_xlfn.IFNA(INDEX(TUSSENBEREKENINGEN!D:D, MATCH('Footprint incl maatregelen'!D218, TUSSENBEREKENINGEN!A:A, 0)),0)</f>
        <v>0</v>
      </c>
      <c r="K218" s="33">
        <f>_xlfn.IFNA(INDEX(TUSSENBEREKENINGEN!D:D, MATCH('Footprint incl maatregelen'!E218, TUSSENBEREKENINGEN!A:A, 0)),0)</f>
        <v>0</v>
      </c>
      <c r="L218" s="134">
        <f>_xlfn.IFNA(INDEX(TUSSENBEREKENINGEN!E:E, MATCH('Footprint incl maatregelen'!D218, TUSSENBEREKENINGEN!A:A, 0)),0)</f>
        <v>0</v>
      </c>
      <c r="M218" s="33">
        <f>_xlfn.IFNA(INDEX(TUSSENBEREKENINGEN!E:E, MATCH('Footprint incl maatregelen'!E218, TUSSENBEREKENINGEN!A:A, 0)),0)</f>
        <v>0</v>
      </c>
      <c r="N218" s="134">
        <f>_xlfn.IFNA(INDEX(TUSSENBEREKENINGEN!F:F, MATCH('Footprint incl maatregelen'!D218, TUSSENBEREKENINGEN!A:A, 0)),0)</f>
        <v>0</v>
      </c>
      <c r="O218" s="33">
        <f>_xlfn.IFNA(INDEX(TUSSENBEREKENINGEN!F:F, MATCH('Footprint incl maatregelen'!E218, TUSSENBEREKENINGEN!A:A, 0)),0)</f>
        <v>0</v>
      </c>
      <c r="P218" s="134">
        <f>_xlfn.IFNA(INDEX(TUSSENBEREKENINGEN!G:G, MATCH('Footprint incl maatregelen'!D218, TUSSENBEREKENINGEN!A:A, 0)),0)</f>
        <v>0</v>
      </c>
      <c r="Q218" s="33">
        <f>_xlfn.IFNA(INDEX(TUSSENBEREKENINGEN!G:G, MATCH('Footprint incl maatregelen'!E218, TUSSENBEREKENINGEN!A:A, 0)),0)</f>
        <v>0</v>
      </c>
      <c r="R218" s="134">
        <f>_xlfn.IFNA(INDEX(TUSSENBEREKENINGEN!H:H, MATCH('Footprint incl maatregelen'!D218, TUSSENBEREKENINGEN!A:A, 0)),0)</f>
        <v>0</v>
      </c>
      <c r="S218" s="33">
        <f>_xlfn.IFNA(INDEX(TUSSENBEREKENINGEN!H:H, MATCH('Footprint incl maatregelen'!E218, TUSSENBEREKENINGEN!A:A, 0)),0)</f>
        <v>0</v>
      </c>
      <c r="T218" s="120" cm="1">
        <f t="array" ref="T218">_xlfn.IFNA(INDEX('CO2 referentie footprint'!E:E, MATCH(1, (('CO2 referentie footprint'!A:A='Footprint incl maatregelen'!A218)*('CO2 referentie footprint'!C:C='Footprint incl maatregelen'!B218)*('CO2 referentie footprint'!D:D='Footprint incl maatregelen'!C218)), 0)),0)</f>
        <v>0</v>
      </c>
      <c r="U218" s="119">
        <f>_xlfn.IFNA(IF(G218 = "", T218 + (T218 * F218), T218 + (T218 * (F218 + G218)))*(1-'Materieel en Transport'!$I$40),0)</f>
        <v>0</v>
      </c>
      <c r="V218" s="119">
        <f>_xlfn.IFNA(IF(I218="", T218+(T218*H218), T218+(T218*(H218+I218)))*(1-'Materieel en Transport'!$J$40),0)</f>
        <v>0</v>
      </c>
      <c r="W218" s="119">
        <f>_xlfn.IFNA(IF(K218="",T218+(T218*J218),T218+(T218*(J218+K218)))*(1-'Materieel en Transport'!$K$40),0)</f>
        <v>0</v>
      </c>
      <c r="X218" s="119">
        <f>_xlfn.IFNA(IF(M218="",T218+(T218*L218),T218+(T218*(L218+M218)))*(1-'Materieel en Transport'!$L$40),0)</f>
        <v>0</v>
      </c>
      <c r="Y218" s="119">
        <f>_xlfn.IFNA(IF(O218="",T218+(T218*N218),T218+(T218*(N218+O218)))*(1-'Materieel en Transport'!$M$40),0)</f>
        <v>0</v>
      </c>
      <c r="Z218" s="119">
        <f>_xlfn.IFNA(IF(Q218="",T218+(T218*P218),T218+(T218*(P218+Q218)))*(1-'Materieel en Transport'!$N$40),0)</f>
        <v>0</v>
      </c>
      <c r="AA218" s="119">
        <f>_xlfn.IFNA(IF(S218="",T218+(T218*R218),T218+(T218*(R218+S218)))*(1-'Materieel en Transport'!$O$40),0)</f>
        <v>0</v>
      </c>
    </row>
    <row r="219" spans="1:27" x14ac:dyDescent="0.35">
      <c r="A219" s="125" t="s">
        <v>168</v>
      </c>
      <c r="B219" s="128" t="s">
        <v>94</v>
      </c>
      <c r="C219" s="128" t="s">
        <v>58</v>
      </c>
      <c r="D219" s="128" t="s">
        <v>59</v>
      </c>
      <c r="E219" s="131"/>
      <c r="F219" s="137">
        <f>_xlfn.IFNA(INDEX(TUSSENBEREKENINGEN!B:B, MATCH('Footprint incl maatregelen'!D219, TUSSENBEREKENINGEN!A:A, 0)),0)</f>
        <v>0</v>
      </c>
      <c r="G219" s="33">
        <f>_xlfn.IFNA(INDEX(TUSSENBEREKENINGEN!B:B, MATCH('Footprint incl maatregelen'!E219, TUSSENBEREKENINGEN!A:A, 0)),0)</f>
        <v>0</v>
      </c>
      <c r="H219" s="134">
        <f>_xlfn.IFNA(INDEX(TUSSENBEREKENINGEN!C:C, MATCH('Footprint incl maatregelen'!D219, TUSSENBEREKENINGEN!A:A, 0)),0)</f>
        <v>0</v>
      </c>
      <c r="I219" s="33">
        <f>_xlfn.IFNA(INDEX(TUSSENBEREKENINGEN!C:C, MATCH('Footprint incl maatregelen'!E219, TUSSENBEREKENINGEN!A:A, 0)),0)</f>
        <v>0</v>
      </c>
      <c r="J219" s="134">
        <f>_xlfn.IFNA(INDEX(TUSSENBEREKENINGEN!D:D, MATCH('Footprint incl maatregelen'!D219, TUSSENBEREKENINGEN!A:A, 0)),0)</f>
        <v>0</v>
      </c>
      <c r="K219" s="33">
        <f>_xlfn.IFNA(INDEX(TUSSENBEREKENINGEN!D:D, MATCH('Footprint incl maatregelen'!E219, TUSSENBEREKENINGEN!A:A, 0)),0)</f>
        <v>0</v>
      </c>
      <c r="L219" s="134">
        <f>_xlfn.IFNA(INDEX(TUSSENBEREKENINGEN!E:E, MATCH('Footprint incl maatregelen'!D219, TUSSENBEREKENINGEN!A:A, 0)),0)</f>
        <v>0</v>
      </c>
      <c r="M219" s="33">
        <f>_xlfn.IFNA(INDEX(TUSSENBEREKENINGEN!E:E, MATCH('Footprint incl maatregelen'!E219, TUSSENBEREKENINGEN!A:A, 0)),0)</f>
        <v>0</v>
      </c>
      <c r="N219" s="134">
        <f>_xlfn.IFNA(INDEX(TUSSENBEREKENINGEN!F:F, MATCH('Footprint incl maatregelen'!D219, TUSSENBEREKENINGEN!A:A, 0)),0)</f>
        <v>0</v>
      </c>
      <c r="O219" s="33">
        <f>_xlfn.IFNA(INDEX(TUSSENBEREKENINGEN!F:F, MATCH('Footprint incl maatregelen'!E219, TUSSENBEREKENINGEN!A:A, 0)),0)</f>
        <v>0</v>
      </c>
      <c r="P219" s="134">
        <f>_xlfn.IFNA(INDEX(TUSSENBEREKENINGEN!G:G, MATCH('Footprint incl maatregelen'!D219, TUSSENBEREKENINGEN!A:A, 0)),0)</f>
        <v>0</v>
      </c>
      <c r="Q219" s="33">
        <f>_xlfn.IFNA(INDEX(TUSSENBEREKENINGEN!G:G, MATCH('Footprint incl maatregelen'!E219, TUSSENBEREKENINGEN!A:A, 0)),0)</f>
        <v>0</v>
      </c>
      <c r="R219" s="134">
        <f>_xlfn.IFNA(INDEX(TUSSENBEREKENINGEN!H:H, MATCH('Footprint incl maatregelen'!D219, TUSSENBEREKENINGEN!A:A, 0)),0)</f>
        <v>0</v>
      </c>
      <c r="S219" s="33">
        <f>_xlfn.IFNA(INDEX(TUSSENBEREKENINGEN!H:H, MATCH('Footprint incl maatregelen'!E219, TUSSENBEREKENINGEN!A:A, 0)),0)</f>
        <v>0</v>
      </c>
      <c r="T219" s="120" cm="1">
        <f t="array" ref="T219">_xlfn.IFNA(INDEX('CO2 referentie footprint'!E:E, MATCH(1, (('CO2 referentie footprint'!A:A='Footprint incl maatregelen'!A219)*('CO2 referentie footprint'!C:C='Footprint incl maatregelen'!B219)*('CO2 referentie footprint'!D:D='Footprint incl maatregelen'!C219)), 0)),0)</f>
        <v>0</v>
      </c>
      <c r="U219" s="119">
        <f>_xlfn.IFNA(IF(G219 = "", T219 + (T219 * F219), T219 + (T219 * (F219 + G219)))*(1-'Materieel en Transport'!$I$40),0)</f>
        <v>0</v>
      </c>
      <c r="V219" s="119">
        <f>_xlfn.IFNA(IF(I219="", T219+(T219*H219), T219+(T219*(H219+I219)))*(1-'Materieel en Transport'!$J$40),0)</f>
        <v>0</v>
      </c>
      <c r="W219" s="119">
        <f>_xlfn.IFNA(IF(K219="",T219+(T219*J219),T219+(T219*(J219+K219)))*(1-'Materieel en Transport'!$K$40),0)</f>
        <v>0</v>
      </c>
      <c r="X219" s="119">
        <f>_xlfn.IFNA(IF(M219="",T219+(T219*L219),T219+(T219*(L219+M219)))*(1-'Materieel en Transport'!$L$40),0)</f>
        <v>0</v>
      </c>
      <c r="Y219" s="119">
        <f>_xlfn.IFNA(IF(O219="",T219+(T219*N219),T219+(T219*(N219+O219)))*(1-'Materieel en Transport'!$M$40),0)</f>
        <v>0</v>
      </c>
      <c r="Z219" s="119">
        <f>_xlfn.IFNA(IF(Q219="",T219+(T219*P219),T219+(T219*(P219+Q219)))*(1-'Materieel en Transport'!$N$40),0)</f>
        <v>0</v>
      </c>
      <c r="AA219" s="119">
        <f>_xlfn.IFNA(IF(S219="",T219+(T219*R219),T219+(T219*(R219+S219)))*(1-'Materieel en Transport'!$O$40),0)</f>
        <v>0</v>
      </c>
    </row>
    <row r="220" spans="1:27" x14ac:dyDescent="0.35">
      <c r="A220" s="125" t="s">
        <v>168</v>
      </c>
      <c r="B220" s="128" t="s">
        <v>94</v>
      </c>
      <c r="C220" s="128" t="s">
        <v>60</v>
      </c>
      <c r="D220" s="128" t="s">
        <v>38</v>
      </c>
      <c r="E220" s="131"/>
      <c r="F220" s="137">
        <f>_xlfn.IFNA(INDEX(TUSSENBEREKENINGEN!B:B, MATCH('Footprint incl maatregelen'!D220, TUSSENBEREKENINGEN!A:A, 0)),0)</f>
        <v>0</v>
      </c>
      <c r="G220" s="33">
        <f>_xlfn.IFNA(INDEX(TUSSENBEREKENINGEN!B:B, MATCH('Footprint incl maatregelen'!E220, TUSSENBEREKENINGEN!A:A, 0)),0)</f>
        <v>0</v>
      </c>
      <c r="H220" s="134">
        <f>_xlfn.IFNA(INDEX(TUSSENBEREKENINGEN!C:C, MATCH('Footprint incl maatregelen'!D220, TUSSENBEREKENINGEN!A:A, 0)),0)</f>
        <v>0</v>
      </c>
      <c r="I220" s="33">
        <f>_xlfn.IFNA(INDEX(TUSSENBEREKENINGEN!C:C, MATCH('Footprint incl maatregelen'!E220, TUSSENBEREKENINGEN!A:A, 0)),0)</f>
        <v>0</v>
      </c>
      <c r="J220" s="134">
        <f>_xlfn.IFNA(INDEX(TUSSENBEREKENINGEN!D:D, MATCH('Footprint incl maatregelen'!D220, TUSSENBEREKENINGEN!A:A, 0)),0)</f>
        <v>0</v>
      </c>
      <c r="K220" s="33">
        <f>_xlfn.IFNA(INDEX(TUSSENBEREKENINGEN!D:D, MATCH('Footprint incl maatregelen'!E220, TUSSENBEREKENINGEN!A:A, 0)),0)</f>
        <v>0</v>
      </c>
      <c r="L220" s="134">
        <f>_xlfn.IFNA(INDEX(TUSSENBEREKENINGEN!E:E, MATCH('Footprint incl maatregelen'!D220, TUSSENBEREKENINGEN!A:A, 0)),0)</f>
        <v>0</v>
      </c>
      <c r="M220" s="33">
        <f>_xlfn.IFNA(INDEX(TUSSENBEREKENINGEN!E:E, MATCH('Footprint incl maatregelen'!E220, TUSSENBEREKENINGEN!A:A, 0)),0)</f>
        <v>0</v>
      </c>
      <c r="N220" s="134">
        <f>_xlfn.IFNA(INDEX(TUSSENBEREKENINGEN!F:F, MATCH('Footprint incl maatregelen'!D220, TUSSENBEREKENINGEN!A:A, 0)),0)</f>
        <v>0</v>
      </c>
      <c r="O220" s="33">
        <f>_xlfn.IFNA(INDEX(TUSSENBEREKENINGEN!F:F, MATCH('Footprint incl maatregelen'!E220, TUSSENBEREKENINGEN!A:A, 0)),0)</f>
        <v>0</v>
      </c>
      <c r="P220" s="134">
        <f>_xlfn.IFNA(INDEX(TUSSENBEREKENINGEN!G:G, MATCH('Footprint incl maatregelen'!D220, TUSSENBEREKENINGEN!A:A, 0)),0)</f>
        <v>0</v>
      </c>
      <c r="Q220" s="33">
        <f>_xlfn.IFNA(INDEX(TUSSENBEREKENINGEN!G:G, MATCH('Footprint incl maatregelen'!E220, TUSSENBEREKENINGEN!A:A, 0)),0)</f>
        <v>0</v>
      </c>
      <c r="R220" s="134">
        <f>_xlfn.IFNA(INDEX(TUSSENBEREKENINGEN!H:H, MATCH('Footprint incl maatregelen'!D220, TUSSENBEREKENINGEN!A:A, 0)),0)</f>
        <v>0</v>
      </c>
      <c r="S220" s="33">
        <f>_xlfn.IFNA(INDEX(TUSSENBEREKENINGEN!H:H, MATCH('Footprint incl maatregelen'!E220, TUSSENBEREKENINGEN!A:A, 0)),0)</f>
        <v>0</v>
      </c>
      <c r="T220" s="120" cm="1">
        <f t="array" ref="T220">_xlfn.IFNA(INDEX('CO2 referentie footprint'!E:E, MATCH(1, (('CO2 referentie footprint'!A:A='Footprint incl maatregelen'!A220)*('CO2 referentie footprint'!C:C='Footprint incl maatregelen'!B220)*('CO2 referentie footprint'!D:D='Footprint incl maatregelen'!C220)), 0)),0)</f>
        <v>0</v>
      </c>
      <c r="U220" s="119">
        <f>_xlfn.IFNA(IF(G220 = "", T220 + (T220 * F220), T220 + (T220 * (F220 + G220)))*(1-'Materieel en Transport'!$I$40),0)</f>
        <v>0</v>
      </c>
      <c r="V220" s="119">
        <f>_xlfn.IFNA(IF(I220="", T220+(T220*H220), T220+(T220*(H220+I220)))*(1-'Materieel en Transport'!$J$40),0)</f>
        <v>0</v>
      </c>
      <c r="W220" s="119">
        <f>_xlfn.IFNA(IF(K220="",T220+(T220*J220),T220+(T220*(J220+K220)))*(1-'Materieel en Transport'!$K$40),0)</f>
        <v>0</v>
      </c>
      <c r="X220" s="119">
        <f>_xlfn.IFNA(IF(M220="",T220+(T220*L220),T220+(T220*(L220+M220)))*(1-'Materieel en Transport'!$L$40),0)</f>
        <v>0</v>
      </c>
      <c r="Y220" s="119">
        <f>_xlfn.IFNA(IF(O220="",T220+(T220*N220),T220+(T220*(N220+O220)))*(1-'Materieel en Transport'!$M$40),0)</f>
        <v>0</v>
      </c>
      <c r="Z220" s="119">
        <f>_xlfn.IFNA(IF(Q220="",T220+(T220*P220),T220+(T220*(P220+Q220)))*(1-'Materieel en Transport'!$N$40),0)</f>
        <v>0</v>
      </c>
      <c r="AA220" s="119">
        <f>_xlfn.IFNA(IF(S220="",T220+(T220*R220),T220+(T220*(R220+S220)))*(1-'Materieel en Transport'!$O$40),0)</f>
        <v>0</v>
      </c>
    </row>
    <row r="221" spans="1:27" x14ac:dyDescent="0.35">
      <c r="A221" s="125" t="s">
        <v>168</v>
      </c>
      <c r="B221" s="128" t="s">
        <v>173</v>
      </c>
      <c r="C221" s="128" t="s">
        <v>82</v>
      </c>
      <c r="D221" s="128" t="s">
        <v>59</v>
      </c>
      <c r="E221" s="131"/>
      <c r="F221" s="137">
        <f>_xlfn.IFNA(INDEX(TUSSENBEREKENINGEN!B:B, MATCH('Footprint incl maatregelen'!D221, TUSSENBEREKENINGEN!A:A, 0)),0)</f>
        <v>0</v>
      </c>
      <c r="G221" s="33">
        <f>_xlfn.IFNA(INDEX(TUSSENBEREKENINGEN!B:B, MATCH('Footprint incl maatregelen'!E221, TUSSENBEREKENINGEN!A:A, 0)),0)</f>
        <v>0</v>
      </c>
      <c r="H221" s="134">
        <f>_xlfn.IFNA(INDEX(TUSSENBEREKENINGEN!C:C, MATCH('Footprint incl maatregelen'!D221, TUSSENBEREKENINGEN!A:A, 0)),0)</f>
        <v>0</v>
      </c>
      <c r="I221" s="33">
        <f>_xlfn.IFNA(INDEX(TUSSENBEREKENINGEN!C:C, MATCH('Footprint incl maatregelen'!E221, TUSSENBEREKENINGEN!A:A, 0)),0)</f>
        <v>0</v>
      </c>
      <c r="J221" s="134">
        <f>_xlfn.IFNA(INDEX(TUSSENBEREKENINGEN!D:D, MATCH('Footprint incl maatregelen'!D221, TUSSENBEREKENINGEN!A:A, 0)),0)</f>
        <v>0</v>
      </c>
      <c r="K221" s="33">
        <f>_xlfn.IFNA(INDEX(TUSSENBEREKENINGEN!D:D, MATCH('Footprint incl maatregelen'!E221, TUSSENBEREKENINGEN!A:A, 0)),0)</f>
        <v>0</v>
      </c>
      <c r="L221" s="134">
        <f>_xlfn.IFNA(INDEX(TUSSENBEREKENINGEN!E:E, MATCH('Footprint incl maatregelen'!D221, TUSSENBEREKENINGEN!A:A, 0)),0)</f>
        <v>0</v>
      </c>
      <c r="M221" s="33">
        <f>_xlfn.IFNA(INDEX(TUSSENBEREKENINGEN!E:E, MATCH('Footprint incl maatregelen'!E221, TUSSENBEREKENINGEN!A:A, 0)),0)</f>
        <v>0</v>
      </c>
      <c r="N221" s="134">
        <f>_xlfn.IFNA(INDEX(TUSSENBEREKENINGEN!F:F, MATCH('Footprint incl maatregelen'!D221, TUSSENBEREKENINGEN!A:A, 0)),0)</f>
        <v>0</v>
      </c>
      <c r="O221" s="33">
        <f>_xlfn.IFNA(INDEX(TUSSENBEREKENINGEN!F:F, MATCH('Footprint incl maatregelen'!E221, TUSSENBEREKENINGEN!A:A, 0)),0)</f>
        <v>0</v>
      </c>
      <c r="P221" s="134">
        <f>_xlfn.IFNA(INDEX(TUSSENBEREKENINGEN!G:G, MATCH('Footprint incl maatregelen'!D221, TUSSENBEREKENINGEN!A:A, 0)),0)</f>
        <v>0</v>
      </c>
      <c r="Q221" s="33">
        <f>_xlfn.IFNA(INDEX(TUSSENBEREKENINGEN!G:G, MATCH('Footprint incl maatregelen'!E221, TUSSENBEREKENINGEN!A:A, 0)),0)</f>
        <v>0</v>
      </c>
      <c r="R221" s="134">
        <f>_xlfn.IFNA(INDEX(TUSSENBEREKENINGEN!H:H, MATCH('Footprint incl maatregelen'!D221, TUSSENBEREKENINGEN!A:A, 0)),0)</f>
        <v>0</v>
      </c>
      <c r="S221" s="33">
        <f>_xlfn.IFNA(INDEX(TUSSENBEREKENINGEN!H:H, MATCH('Footprint incl maatregelen'!E221, TUSSENBEREKENINGEN!A:A, 0)),0)</f>
        <v>0</v>
      </c>
      <c r="T221" s="120" cm="1">
        <f t="array" ref="T221">_xlfn.IFNA(INDEX('CO2 referentie footprint'!E:E, MATCH(1, (('CO2 referentie footprint'!A:A='Footprint incl maatregelen'!A221)*('CO2 referentie footprint'!C:C='Footprint incl maatregelen'!B221)*('CO2 referentie footprint'!D:D='Footprint incl maatregelen'!C221)), 0)),0)</f>
        <v>0</v>
      </c>
      <c r="U221" s="119">
        <f>_xlfn.IFNA(IF(G221 = "", T221 + (T221 * F221), T221 + (T221 * (F221 + G221)))*(1-'Materieel en Transport'!$I$40),0)</f>
        <v>0</v>
      </c>
      <c r="V221" s="119">
        <f>_xlfn.IFNA(IF(I221="", T221+(T221*H221), T221+(T221*(H221+I221)))*(1-'Materieel en Transport'!$J$40),0)</f>
        <v>0</v>
      </c>
      <c r="W221" s="119">
        <f>_xlfn.IFNA(IF(K221="",T221+(T221*J221),T221+(T221*(J221+K221)))*(1-'Materieel en Transport'!$K$40),0)</f>
        <v>0</v>
      </c>
      <c r="X221" s="119">
        <f>_xlfn.IFNA(IF(M221="",T221+(T221*L221),T221+(T221*(L221+M221)))*(1-'Materieel en Transport'!$L$40),0)</f>
        <v>0</v>
      </c>
      <c r="Y221" s="119">
        <f>_xlfn.IFNA(IF(O221="",T221+(T221*N221),T221+(T221*(N221+O221)))*(1-'Materieel en Transport'!$M$40),0)</f>
        <v>0</v>
      </c>
      <c r="Z221" s="119">
        <f>_xlfn.IFNA(IF(Q221="",T221+(T221*P221),T221+(T221*(P221+Q221)))*(1-'Materieel en Transport'!$N$40),0)</f>
        <v>0</v>
      </c>
      <c r="AA221" s="119">
        <f>_xlfn.IFNA(IF(S221="",T221+(T221*R221),T221+(T221*(R221+S221)))*(1-'Materieel en Transport'!$O$40),0)</f>
        <v>0</v>
      </c>
    </row>
    <row r="222" spans="1:27" x14ac:dyDescent="0.35">
      <c r="A222" s="125" t="s">
        <v>174</v>
      </c>
      <c r="B222" s="128" t="s">
        <v>175</v>
      </c>
      <c r="C222" s="128" t="s">
        <v>131</v>
      </c>
      <c r="D222" s="128" t="s">
        <v>39</v>
      </c>
      <c r="E222" s="131"/>
      <c r="F222" s="137">
        <f>_xlfn.IFNA(INDEX(TUSSENBEREKENINGEN!B:B, MATCH('Footprint incl maatregelen'!D222, TUSSENBEREKENINGEN!A:A, 0)),0)</f>
        <v>0</v>
      </c>
      <c r="G222" s="33">
        <f>_xlfn.IFNA(INDEX(TUSSENBEREKENINGEN!B:B, MATCH('Footprint incl maatregelen'!E222, TUSSENBEREKENINGEN!A:A, 0)),0)</f>
        <v>0</v>
      </c>
      <c r="H222" s="134">
        <f>_xlfn.IFNA(INDEX(TUSSENBEREKENINGEN!C:C, MATCH('Footprint incl maatregelen'!D222, TUSSENBEREKENINGEN!A:A, 0)),0)</f>
        <v>0</v>
      </c>
      <c r="I222" s="33">
        <f>_xlfn.IFNA(INDEX(TUSSENBEREKENINGEN!C:C, MATCH('Footprint incl maatregelen'!E222, TUSSENBEREKENINGEN!A:A, 0)),0)</f>
        <v>0</v>
      </c>
      <c r="J222" s="134">
        <f>_xlfn.IFNA(INDEX(TUSSENBEREKENINGEN!D:D, MATCH('Footprint incl maatregelen'!D222, TUSSENBEREKENINGEN!A:A, 0)),0)</f>
        <v>0</v>
      </c>
      <c r="K222" s="33">
        <f>_xlfn.IFNA(INDEX(TUSSENBEREKENINGEN!D:D, MATCH('Footprint incl maatregelen'!E222, TUSSENBEREKENINGEN!A:A, 0)),0)</f>
        <v>0</v>
      </c>
      <c r="L222" s="134">
        <f>_xlfn.IFNA(INDEX(TUSSENBEREKENINGEN!E:E, MATCH('Footprint incl maatregelen'!D222, TUSSENBEREKENINGEN!A:A, 0)),0)</f>
        <v>0</v>
      </c>
      <c r="M222" s="33">
        <f>_xlfn.IFNA(INDEX(TUSSENBEREKENINGEN!E:E, MATCH('Footprint incl maatregelen'!E222, TUSSENBEREKENINGEN!A:A, 0)),0)</f>
        <v>0</v>
      </c>
      <c r="N222" s="134">
        <f>_xlfn.IFNA(INDEX(TUSSENBEREKENINGEN!F:F, MATCH('Footprint incl maatregelen'!D222, TUSSENBEREKENINGEN!A:A, 0)),0)</f>
        <v>0</v>
      </c>
      <c r="O222" s="33">
        <f>_xlfn.IFNA(INDEX(TUSSENBEREKENINGEN!F:F, MATCH('Footprint incl maatregelen'!E222, TUSSENBEREKENINGEN!A:A, 0)),0)</f>
        <v>0</v>
      </c>
      <c r="P222" s="134">
        <f>_xlfn.IFNA(INDEX(TUSSENBEREKENINGEN!G:G, MATCH('Footprint incl maatregelen'!D222, TUSSENBEREKENINGEN!A:A, 0)),0)</f>
        <v>0</v>
      </c>
      <c r="Q222" s="33">
        <f>_xlfn.IFNA(INDEX(TUSSENBEREKENINGEN!G:G, MATCH('Footprint incl maatregelen'!E222, TUSSENBEREKENINGEN!A:A, 0)),0)</f>
        <v>0</v>
      </c>
      <c r="R222" s="134">
        <f>_xlfn.IFNA(INDEX(TUSSENBEREKENINGEN!H:H, MATCH('Footprint incl maatregelen'!D222, TUSSENBEREKENINGEN!A:A, 0)),0)</f>
        <v>0</v>
      </c>
      <c r="S222" s="33">
        <f>_xlfn.IFNA(INDEX(TUSSENBEREKENINGEN!H:H, MATCH('Footprint incl maatregelen'!E222, TUSSENBEREKENINGEN!A:A, 0)),0)</f>
        <v>0</v>
      </c>
      <c r="T222" s="120" cm="1">
        <f t="array" ref="T222">_xlfn.IFNA(INDEX('CO2 referentie footprint'!E:E, MATCH(1, (('CO2 referentie footprint'!A:A='Footprint incl maatregelen'!A222)*('CO2 referentie footprint'!C:C='Footprint incl maatregelen'!B222)*('CO2 referentie footprint'!D:D='Footprint incl maatregelen'!C222)), 0)),0)</f>
        <v>0</v>
      </c>
      <c r="U222" s="119">
        <f>_xlfn.IFNA(IF(G222 = "", T222 + (T222 * F222), T222 + (T222 * (F222 + G222)))*(1-'Materieel en Transport'!$I$40),0)</f>
        <v>0</v>
      </c>
      <c r="V222" s="119">
        <f>_xlfn.IFNA(IF(I222="", T222+(T222*H222), T222+(T222*(H222+I222)))*(1-'Materieel en Transport'!$J$40),0)</f>
        <v>0</v>
      </c>
      <c r="W222" s="119">
        <f>_xlfn.IFNA(IF(K222="",T222+(T222*J222),T222+(T222*(J222+K222)))*(1-'Materieel en Transport'!$K$40),0)</f>
        <v>0</v>
      </c>
      <c r="X222" s="119">
        <f>_xlfn.IFNA(IF(M222="",T222+(T222*L222),T222+(T222*(L222+M222)))*(1-'Materieel en Transport'!$L$40),0)</f>
        <v>0</v>
      </c>
      <c r="Y222" s="119">
        <f>_xlfn.IFNA(IF(O222="",T222+(T222*N222),T222+(T222*(N222+O222)))*(1-'Materieel en Transport'!$M$40),0)</f>
        <v>0</v>
      </c>
      <c r="Z222" s="119">
        <f>_xlfn.IFNA(IF(Q222="",T222+(T222*P222),T222+(T222*(P222+Q222)))*(1-'Materieel en Transport'!$N$40),0)</f>
        <v>0</v>
      </c>
      <c r="AA222" s="119">
        <f>_xlfn.IFNA(IF(S222="",T222+(T222*R222),T222+(T222*(R222+S222)))*(1-'Materieel en Transport'!$O$40),0)</f>
        <v>0</v>
      </c>
    </row>
    <row r="223" spans="1:27" x14ac:dyDescent="0.35">
      <c r="A223" s="125" t="s">
        <v>174</v>
      </c>
      <c r="B223" s="128" t="s">
        <v>175</v>
      </c>
      <c r="C223" s="128" t="s">
        <v>176</v>
      </c>
      <c r="D223" s="128">
        <v>0</v>
      </c>
      <c r="E223" s="131"/>
      <c r="F223" s="137">
        <f>_xlfn.IFNA(INDEX(TUSSENBEREKENINGEN!B:B, MATCH('Footprint incl maatregelen'!D223, TUSSENBEREKENINGEN!A:A, 0)),0)</f>
        <v>0</v>
      </c>
      <c r="G223" s="33">
        <f>_xlfn.IFNA(INDEX(TUSSENBEREKENINGEN!B:B, MATCH('Footprint incl maatregelen'!E223, TUSSENBEREKENINGEN!A:A, 0)),0)</f>
        <v>0</v>
      </c>
      <c r="H223" s="134">
        <f>_xlfn.IFNA(INDEX(TUSSENBEREKENINGEN!C:C, MATCH('Footprint incl maatregelen'!D223, TUSSENBEREKENINGEN!A:A, 0)),0)</f>
        <v>0</v>
      </c>
      <c r="I223" s="33">
        <f>_xlfn.IFNA(INDEX(TUSSENBEREKENINGEN!C:C, MATCH('Footprint incl maatregelen'!E223, TUSSENBEREKENINGEN!A:A, 0)),0)</f>
        <v>0</v>
      </c>
      <c r="J223" s="134">
        <f>_xlfn.IFNA(INDEX(TUSSENBEREKENINGEN!D:D, MATCH('Footprint incl maatregelen'!D223, TUSSENBEREKENINGEN!A:A, 0)),0)</f>
        <v>0</v>
      </c>
      <c r="K223" s="33">
        <f>_xlfn.IFNA(INDEX(TUSSENBEREKENINGEN!D:D, MATCH('Footprint incl maatregelen'!E223, TUSSENBEREKENINGEN!A:A, 0)),0)</f>
        <v>0</v>
      </c>
      <c r="L223" s="134">
        <f>_xlfn.IFNA(INDEX(TUSSENBEREKENINGEN!E:E, MATCH('Footprint incl maatregelen'!D223, TUSSENBEREKENINGEN!A:A, 0)),0)</f>
        <v>0</v>
      </c>
      <c r="M223" s="33">
        <f>_xlfn.IFNA(INDEX(TUSSENBEREKENINGEN!E:E, MATCH('Footprint incl maatregelen'!E223, TUSSENBEREKENINGEN!A:A, 0)),0)</f>
        <v>0</v>
      </c>
      <c r="N223" s="134">
        <f>_xlfn.IFNA(INDEX(TUSSENBEREKENINGEN!F:F, MATCH('Footprint incl maatregelen'!D223, TUSSENBEREKENINGEN!A:A, 0)),0)</f>
        <v>0</v>
      </c>
      <c r="O223" s="33">
        <f>_xlfn.IFNA(INDEX(TUSSENBEREKENINGEN!F:F, MATCH('Footprint incl maatregelen'!E223, TUSSENBEREKENINGEN!A:A, 0)),0)</f>
        <v>0</v>
      </c>
      <c r="P223" s="134">
        <f>_xlfn.IFNA(INDEX(TUSSENBEREKENINGEN!G:G, MATCH('Footprint incl maatregelen'!D223, TUSSENBEREKENINGEN!A:A, 0)),0)</f>
        <v>0</v>
      </c>
      <c r="Q223" s="33">
        <f>_xlfn.IFNA(INDEX(TUSSENBEREKENINGEN!G:G, MATCH('Footprint incl maatregelen'!E223, TUSSENBEREKENINGEN!A:A, 0)),0)</f>
        <v>0</v>
      </c>
      <c r="R223" s="134">
        <f>_xlfn.IFNA(INDEX(TUSSENBEREKENINGEN!H:H, MATCH('Footprint incl maatregelen'!D223, TUSSENBEREKENINGEN!A:A, 0)),0)</f>
        <v>0</v>
      </c>
      <c r="S223" s="33">
        <f>_xlfn.IFNA(INDEX(TUSSENBEREKENINGEN!H:H, MATCH('Footprint incl maatregelen'!E223, TUSSENBEREKENINGEN!A:A, 0)),0)</f>
        <v>0</v>
      </c>
      <c r="T223" s="120" cm="1">
        <f t="array" ref="T223">_xlfn.IFNA(INDEX('CO2 referentie footprint'!E:E, MATCH(1, (('CO2 referentie footprint'!A:A='Footprint incl maatregelen'!A223)*('CO2 referentie footprint'!C:C='Footprint incl maatregelen'!B223)*('CO2 referentie footprint'!D:D='Footprint incl maatregelen'!C223)), 0)),0)</f>
        <v>0</v>
      </c>
      <c r="U223" s="119">
        <f>_xlfn.IFNA(IF(G223 = "", T223 + (T223 * F223), T223 + (T223 * (F223 + G223)))*(1-'Materieel en Transport'!$I$40),0)</f>
        <v>0</v>
      </c>
      <c r="V223" s="119">
        <f>_xlfn.IFNA(IF(I223="", T223+(T223*H223), T223+(T223*(H223+I223)))*(1-'Materieel en Transport'!$J$40),0)</f>
        <v>0</v>
      </c>
      <c r="W223" s="119">
        <f>_xlfn.IFNA(IF(K223="",T223+(T223*J223),T223+(T223*(J223+K223)))*(1-'Materieel en Transport'!$K$40),0)</f>
        <v>0</v>
      </c>
      <c r="X223" s="119">
        <f>_xlfn.IFNA(IF(M223="",T223+(T223*L223),T223+(T223*(L223+M223)))*(1-'Materieel en Transport'!$L$40),0)</f>
        <v>0</v>
      </c>
      <c r="Y223" s="119">
        <f>_xlfn.IFNA(IF(O223="",T223+(T223*N223),T223+(T223*(N223+O223)))*(1-'Materieel en Transport'!$M$40),0)</f>
        <v>0</v>
      </c>
      <c r="Z223" s="119">
        <f>_xlfn.IFNA(IF(Q223="",T223+(T223*P223),T223+(T223*(P223+Q223)))*(1-'Materieel en Transport'!$N$40),0)</f>
        <v>0</v>
      </c>
      <c r="AA223" s="119">
        <f>_xlfn.IFNA(IF(S223="",T223+(T223*R223),T223+(T223*(R223+S223)))*(1-'Materieel en Transport'!$O$40),0)</f>
        <v>0</v>
      </c>
    </row>
    <row r="224" spans="1:27" ht="15" thickBot="1" x14ac:dyDescent="0.4">
      <c r="A224" s="126" t="s">
        <v>177</v>
      </c>
      <c r="B224" s="129" t="s">
        <v>178</v>
      </c>
      <c r="C224" s="129" t="s">
        <v>78</v>
      </c>
      <c r="D224" s="129" t="s">
        <v>59</v>
      </c>
      <c r="E224" s="132"/>
      <c r="F224" s="138">
        <f>_xlfn.IFNA(INDEX(TUSSENBEREKENINGEN!B:B, MATCH('Footprint incl maatregelen'!D224, TUSSENBEREKENINGEN!A:A, 0)),0)</f>
        <v>0</v>
      </c>
      <c r="G224" s="34">
        <f>_xlfn.IFNA(INDEX(TUSSENBEREKENINGEN!B:B, MATCH('Footprint incl maatregelen'!E224, TUSSENBEREKENINGEN!A:A, 0)),0)</f>
        <v>0</v>
      </c>
      <c r="H224" s="135">
        <f>_xlfn.IFNA(INDEX(TUSSENBEREKENINGEN!C:C, MATCH('Footprint incl maatregelen'!D224, TUSSENBEREKENINGEN!A:A, 0)),0)</f>
        <v>0</v>
      </c>
      <c r="I224" s="34">
        <f>_xlfn.IFNA(INDEX(TUSSENBEREKENINGEN!C:C, MATCH('Footprint incl maatregelen'!E224, TUSSENBEREKENINGEN!A:A, 0)),0)</f>
        <v>0</v>
      </c>
      <c r="J224" s="135">
        <f>_xlfn.IFNA(INDEX(TUSSENBEREKENINGEN!D:D, MATCH('Footprint incl maatregelen'!D224, TUSSENBEREKENINGEN!A:A, 0)),0)</f>
        <v>0</v>
      </c>
      <c r="K224" s="34">
        <f>_xlfn.IFNA(INDEX(TUSSENBEREKENINGEN!D:D, MATCH('Footprint incl maatregelen'!E224, TUSSENBEREKENINGEN!A:A, 0)),0)</f>
        <v>0</v>
      </c>
      <c r="L224" s="135">
        <f>_xlfn.IFNA(INDEX(TUSSENBEREKENINGEN!E:E, MATCH('Footprint incl maatregelen'!D224, TUSSENBEREKENINGEN!A:A, 0)),0)</f>
        <v>0</v>
      </c>
      <c r="M224" s="34">
        <f>_xlfn.IFNA(INDEX(TUSSENBEREKENINGEN!E:E, MATCH('Footprint incl maatregelen'!E224, TUSSENBEREKENINGEN!A:A, 0)),0)</f>
        <v>0</v>
      </c>
      <c r="N224" s="135">
        <f>_xlfn.IFNA(INDEX(TUSSENBEREKENINGEN!F:F, MATCH('Footprint incl maatregelen'!D224, TUSSENBEREKENINGEN!A:A, 0)),0)</f>
        <v>0</v>
      </c>
      <c r="O224" s="34">
        <f>_xlfn.IFNA(INDEX(TUSSENBEREKENINGEN!F:F, MATCH('Footprint incl maatregelen'!E224, TUSSENBEREKENINGEN!A:A, 0)),0)</f>
        <v>0</v>
      </c>
      <c r="P224" s="135">
        <f>_xlfn.IFNA(INDEX(TUSSENBEREKENINGEN!G:G, MATCH('Footprint incl maatregelen'!D224, TUSSENBEREKENINGEN!A:A, 0)),0)</f>
        <v>0</v>
      </c>
      <c r="Q224" s="34">
        <f>_xlfn.IFNA(INDEX(TUSSENBEREKENINGEN!G:G, MATCH('Footprint incl maatregelen'!E224, TUSSENBEREKENINGEN!A:A, 0)),0)</f>
        <v>0</v>
      </c>
      <c r="R224" s="135">
        <f>_xlfn.IFNA(INDEX(TUSSENBEREKENINGEN!H:H, MATCH('Footprint incl maatregelen'!D224, TUSSENBEREKENINGEN!A:A, 0)),0)</f>
        <v>0</v>
      </c>
      <c r="S224" s="34">
        <f>_xlfn.IFNA(INDEX(TUSSENBEREKENINGEN!H:H, MATCH('Footprint incl maatregelen'!E224, TUSSENBEREKENINGEN!A:A, 0)),0)</f>
        <v>0</v>
      </c>
      <c r="T224" s="122" cm="1">
        <f t="array" ref="T224">_xlfn.IFNA(INDEX('CO2 referentie footprint'!E:E, MATCH(1, (('CO2 referentie footprint'!A:A='Footprint incl maatregelen'!A224)*('CO2 referentie footprint'!C:C='Footprint incl maatregelen'!B224)*('CO2 referentie footprint'!D:D='Footprint incl maatregelen'!C224)), 0)),0)</f>
        <v>0</v>
      </c>
      <c r="U224" s="123">
        <f>_xlfn.IFNA(IF(G224 = "", T224 + (T224 * F224), T224 + (T224 * (F224 + G224)))*(1-'Materieel en Transport'!$I$40),0)</f>
        <v>0</v>
      </c>
      <c r="V224" s="123">
        <f>_xlfn.IFNA(IF(I224="", T224+(T224*H224), T224+(T224*(H224+I224)))*(1-'Materieel en Transport'!$J$40),0)</f>
        <v>0</v>
      </c>
      <c r="W224" s="123">
        <f>_xlfn.IFNA(IF(K224="",T224+(T224*J224),T224+(T224*(J224+K224)))*(1-'Materieel en Transport'!$K$40),0)</f>
        <v>0</v>
      </c>
      <c r="X224" s="123">
        <f>_xlfn.IFNA(IF(M224="",T224+(T224*L224),T224+(T224*(L224+M224)))*(1-'Materieel en Transport'!$L$40),0)</f>
        <v>0</v>
      </c>
      <c r="Y224" s="123">
        <f>_xlfn.IFNA(IF(O224="",T224+(T224*N224),T224+(T224*(N224+O224)))*(1-'Materieel en Transport'!$M$40),0)</f>
        <v>0</v>
      </c>
      <c r="Z224" s="123">
        <f>_xlfn.IFNA(IF(Q224="",T224+(T224*P224),T224+(T224*(P224+Q224)))*(1-'Materieel en Transport'!$N$40),0)</f>
        <v>0</v>
      </c>
      <c r="AA224" s="123">
        <f>_xlfn.IFNA(IF(S224="",T224+(T224*R224),T224+(T224*(R224+S224)))*(1-'Materieel en Transport'!$O$40),0)</f>
        <v>0</v>
      </c>
    </row>
  </sheetData>
  <mergeCells count="35">
    <mergeCell ref="AA2:AA3"/>
    <mergeCell ref="E1:E3"/>
    <mergeCell ref="K2:K3"/>
    <mergeCell ref="L2:L3"/>
    <mergeCell ref="M2:M3"/>
    <mergeCell ref="F1:G1"/>
    <mergeCell ref="H1:I1"/>
    <mergeCell ref="J1:K1"/>
    <mergeCell ref="L1:M1"/>
    <mergeCell ref="F2:F3"/>
    <mergeCell ref="G2:G3"/>
    <mergeCell ref="H2:H3"/>
    <mergeCell ref="I2:I3"/>
    <mergeCell ref="N2:N3"/>
    <mergeCell ref="C1:C3"/>
    <mergeCell ref="W2:W3"/>
    <mergeCell ref="Y2:Y3"/>
    <mergeCell ref="B1:B3"/>
    <mergeCell ref="Z2:Z3"/>
    <mergeCell ref="A1:A3"/>
    <mergeCell ref="X2:X3"/>
    <mergeCell ref="O2:O3"/>
    <mergeCell ref="U2:U3"/>
    <mergeCell ref="U1:AA1"/>
    <mergeCell ref="P1:Q1"/>
    <mergeCell ref="R1:S1"/>
    <mergeCell ref="P2:P3"/>
    <mergeCell ref="Q2:Q3"/>
    <mergeCell ref="R2:R3"/>
    <mergeCell ref="S2:S3"/>
    <mergeCell ref="T1:T3"/>
    <mergeCell ref="V2:V3"/>
    <mergeCell ref="J2:J3"/>
    <mergeCell ref="N1:O1"/>
    <mergeCell ref="D1:D3"/>
  </mergeCells>
  <pageMargins left="0.7" right="0.7" top="0.75" bottom="0.75" header="0.3" footer="0.3"/>
  <pageSetup paperSize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00698D-36C4-4799-88AA-A199CDA63002}">
  <dimension ref="D1:AK68"/>
  <sheetViews>
    <sheetView showGridLines="0" topLeftCell="B1" zoomScale="115" zoomScaleNormal="115" workbookViewId="0">
      <selection activeCell="I20" sqref="I20"/>
    </sheetView>
  </sheetViews>
  <sheetFormatPr defaultColWidth="9.1796875" defaultRowHeight="14.5" x14ac:dyDescent="0.35"/>
  <cols>
    <col min="1" max="1" width="2.54296875" customWidth="1"/>
    <col min="7" max="7" width="9.1796875" customWidth="1"/>
    <col min="9" max="9" width="8.81640625" customWidth="1"/>
    <col min="17" max="17" width="11.1796875" bestFit="1" customWidth="1"/>
    <col min="18" max="18" width="9.1796875" customWidth="1"/>
    <col min="19" max="19" width="10.1796875" customWidth="1"/>
  </cols>
  <sheetData>
    <row r="1" spans="4:20" ht="15" thickBot="1" x14ac:dyDescent="0.4"/>
    <row r="2" spans="4:20" ht="15" thickBot="1" x14ac:dyDescent="0.4">
      <c r="E2" s="266" t="s">
        <v>217</v>
      </c>
      <c r="F2" s="267"/>
      <c r="G2" s="267"/>
      <c r="H2" s="267"/>
      <c r="I2" s="267"/>
      <c r="J2" s="267"/>
      <c r="K2" s="267"/>
      <c r="L2" s="267"/>
      <c r="M2" s="267"/>
      <c r="N2" s="267"/>
      <c r="O2" s="268"/>
    </row>
    <row r="3" spans="4:20" ht="15" thickBot="1" x14ac:dyDescent="0.4"/>
    <row r="4" spans="4:20" ht="18.649999999999999" customHeight="1" thickBot="1" x14ac:dyDescent="0.5">
      <c r="E4" s="218" t="s">
        <v>204</v>
      </c>
      <c r="F4" s="219"/>
      <c r="G4" s="219"/>
      <c r="H4" s="220"/>
      <c r="I4" s="28"/>
      <c r="L4" s="218" t="s">
        <v>205</v>
      </c>
      <c r="M4" s="219"/>
      <c r="N4" s="219"/>
      <c r="O4" s="220"/>
    </row>
    <row r="5" spans="4:20" ht="18.649999999999999" customHeight="1" thickBot="1" x14ac:dyDescent="0.5">
      <c r="E5" s="99"/>
      <c r="F5" s="98"/>
      <c r="G5" s="98"/>
      <c r="H5" s="98"/>
      <c r="I5" s="28"/>
      <c r="L5" s="98"/>
      <c r="M5" s="98"/>
      <c r="N5" s="98"/>
      <c r="O5" s="98"/>
    </row>
    <row r="6" spans="4:20" ht="16" x14ac:dyDescent="0.4">
      <c r="E6" s="227" t="s">
        <v>220</v>
      </c>
      <c r="F6" s="228"/>
      <c r="G6" s="228"/>
      <c r="H6" s="229"/>
      <c r="I6" s="28"/>
      <c r="L6" s="227" t="s">
        <v>221</v>
      </c>
      <c r="M6" s="228"/>
      <c r="N6" s="228"/>
      <c r="O6" s="229"/>
    </row>
    <row r="7" spans="4:20" x14ac:dyDescent="0.35">
      <c r="D7" s="6"/>
      <c r="E7" s="221" t="s">
        <v>210</v>
      </c>
      <c r="F7" s="222"/>
      <c r="G7" s="222"/>
      <c r="H7" s="59">
        <v>0.9</v>
      </c>
      <c r="J7" s="6"/>
      <c r="K7" s="6"/>
      <c r="L7" s="223" t="s">
        <v>209</v>
      </c>
      <c r="M7" s="224"/>
      <c r="N7" s="224"/>
      <c r="O7" s="61">
        <v>0.9</v>
      </c>
    </row>
    <row r="8" spans="4:20" x14ac:dyDescent="0.35">
      <c r="D8" s="6"/>
      <c r="E8" s="225" t="s">
        <v>179</v>
      </c>
      <c r="F8" s="226"/>
      <c r="G8" s="226"/>
      <c r="H8" s="60">
        <v>0.7</v>
      </c>
      <c r="J8" s="6"/>
      <c r="K8" s="6"/>
      <c r="L8" s="225" t="s">
        <v>180</v>
      </c>
      <c r="M8" s="226"/>
      <c r="N8" s="226"/>
      <c r="O8" s="60">
        <v>0.8</v>
      </c>
    </row>
    <row r="9" spans="4:20" ht="15" thickBot="1" x14ac:dyDescent="0.4">
      <c r="E9" s="255" t="s">
        <v>181</v>
      </c>
      <c r="F9" s="256"/>
      <c r="G9" s="256"/>
      <c r="H9" s="101">
        <v>0.05</v>
      </c>
      <c r="L9" s="255" t="s">
        <v>182</v>
      </c>
      <c r="M9" s="256"/>
      <c r="N9" s="256"/>
      <c r="O9" s="101">
        <v>0.05</v>
      </c>
    </row>
    <row r="10" spans="4:20" ht="15" thickBot="1" x14ac:dyDescent="0.4">
      <c r="E10" s="100"/>
      <c r="F10" s="100"/>
      <c r="G10" s="100"/>
      <c r="H10" s="3"/>
      <c r="L10" s="100"/>
      <c r="M10" s="100"/>
      <c r="N10" s="100"/>
      <c r="O10" s="3"/>
    </row>
    <row r="11" spans="4:20" ht="16.5" thickBot="1" x14ac:dyDescent="0.45">
      <c r="E11" s="227" t="s">
        <v>183</v>
      </c>
      <c r="F11" s="228"/>
      <c r="G11" s="228"/>
      <c r="H11" s="229"/>
      <c r="L11" s="227" t="s">
        <v>208</v>
      </c>
      <c r="M11" s="228"/>
      <c r="N11" s="228"/>
      <c r="O11" s="229"/>
    </row>
    <row r="12" spans="4:20" ht="14.5" customHeight="1" x14ac:dyDescent="0.35">
      <c r="D12" s="242" t="s">
        <v>184</v>
      </c>
      <c r="E12" s="250" t="s">
        <v>211</v>
      </c>
      <c r="F12" s="251"/>
      <c r="G12" s="251"/>
      <c r="H12" s="252"/>
      <c r="J12" t="s">
        <v>3</v>
      </c>
      <c r="K12" s="242" t="s">
        <v>184</v>
      </c>
      <c r="L12" s="250" t="s">
        <v>211</v>
      </c>
      <c r="M12" s="251"/>
      <c r="N12" s="251"/>
      <c r="O12" s="252"/>
    </row>
    <row r="13" spans="4:20" x14ac:dyDescent="0.35">
      <c r="D13" s="243"/>
      <c r="E13" s="245">
        <v>2024</v>
      </c>
      <c r="F13" s="246"/>
      <c r="G13" s="246"/>
      <c r="H13" s="261">
        <v>0</v>
      </c>
      <c r="K13" s="243"/>
      <c r="L13" s="245">
        <v>2024</v>
      </c>
      <c r="M13" s="246"/>
      <c r="N13" s="246"/>
      <c r="O13" s="261">
        <v>0</v>
      </c>
    </row>
    <row r="14" spans="4:20" ht="14.5" customHeight="1" x14ac:dyDescent="0.35">
      <c r="D14" s="243"/>
      <c r="E14" s="233">
        <v>2025</v>
      </c>
      <c r="F14" s="234"/>
      <c r="G14" s="234"/>
      <c r="H14" s="113">
        <f>MROUND(H13+((H19-H13)/6),1%)</f>
        <v>0</v>
      </c>
      <c r="I14" s="62"/>
      <c r="K14" s="243"/>
      <c r="L14" s="233">
        <v>2025</v>
      </c>
      <c r="M14" s="234"/>
      <c r="N14" s="234"/>
      <c r="O14" s="113">
        <f>MROUND(O13+((O19-O13)/6),1%)</f>
        <v>0</v>
      </c>
      <c r="R14" s="258" t="s">
        <v>215</v>
      </c>
      <c r="S14" s="258"/>
      <c r="T14" s="258"/>
    </row>
    <row r="15" spans="4:20" x14ac:dyDescent="0.35">
      <c r="D15" s="243"/>
      <c r="E15" s="233">
        <v>2026</v>
      </c>
      <c r="F15" s="234"/>
      <c r="G15" s="234"/>
      <c r="H15" s="113">
        <f>MROUND(H13+2*((H19-H13)/6),1%)</f>
        <v>0</v>
      </c>
      <c r="K15" s="243"/>
      <c r="L15" s="233">
        <v>2026</v>
      </c>
      <c r="M15" s="234"/>
      <c r="N15" s="234"/>
      <c r="O15" s="113">
        <f>MROUND(O13+2*((O19-O13)/6),1%)</f>
        <v>0</v>
      </c>
      <c r="R15" s="258"/>
      <c r="S15" s="258"/>
      <c r="T15" s="258"/>
    </row>
    <row r="16" spans="4:20" x14ac:dyDescent="0.35">
      <c r="D16" s="243"/>
      <c r="E16" s="233">
        <v>2027</v>
      </c>
      <c r="F16" s="234"/>
      <c r="G16" s="234"/>
      <c r="H16" s="113">
        <f>MROUND(H13+3*((H19-H13)/6),1%)</f>
        <v>0</v>
      </c>
      <c r="K16" s="243"/>
      <c r="L16" s="253">
        <v>2027</v>
      </c>
      <c r="M16" s="254"/>
      <c r="N16" s="254"/>
      <c r="O16" s="114">
        <f>MROUND(O13+3*((O19-O13)/6),1%)</f>
        <v>0</v>
      </c>
      <c r="R16" s="258"/>
      <c r="S16" s="258"/>
      <c r="T16" s="258"/>
    </row>
    <row r="17" spans="4:20" x14ac:dyDescent="0.35">
      <c r="D17" s="243"/>
      <c r="E17" s="233">
        <v>2028</v>
      </c>
      <c r="F17" s="234"/>
      <c r="G17" s="234"/>
      <c r="H17" s="113">
        <f>MROUND(H13+4*((H19-H13)/6),1%)</f>
        <v>0</v>
      </c>
      <c r="K17" s="243"/>
      <c r="L17" s="233">
        <v>2028</v>
      </c>
      <c r="M17" s="234"/>
      <c r="N17" s="234"/>
      <c r="O17" s="113">
        <f>MROUND(O13+4*((O19-O13)/6),1%)</f>
        <v>0</v>
      </c>
      <c r="R17" s="258"/>
      <c r="S17" s="258"/>
      <c r="T17" s="258"/>
    </row>
    <row r="18" spans="4:20" x14ac:dyDescent="0.35">
      <c r="D18" s="243"/>
      <c r="E18" s="233">
        <v>2029</v>
      </c>
      <c r="F18" s="234"/>
      <c r="G18" s="234"/>
      <c r="H18" s="113">
        <f>MROUND(H13+5*((H19-H13)/6),1%)</f>
        <v>0</v>
      </c>
      <c r="K18" s="243"/>
      <c r="L18" s="233">
        <v>2029</v>
      </c>
      <c r="M18" s="234"/>
      <c r="N18" s="234"/>
      <c r="O18" s="113">
        <f>MROUND(O13+5*((O19-O13)/6),1%)</f>
        <v>0</v>
      </c>
    </row>
    <row r="19" spans="4:20" x14ac:dyDescent="0.35">
      <c r="D19" s="243"/>
      <c r="E19" s="233">
        <v>2030</v>
      </c>
      <c r="F19" s="234"/>
      <c r="G19" s="234"/>
      <c r="H19" s="262">
        <v>0</v>
      </c>
      <c r="K19" s="243"/>
      <c r="L19" s="233">
        <v>2030</v>
      </c>
      <c r="M19" s="234"/>
      <c r="N19" s="234"/>
      <c r="O19" s="262">
        <v>0</v>
      </c>
    </row>
    <row r="20" spans="4:20" x14ac:dyDescent="0.35">
      <c r="D20" s="243"/>
      <c r="E20" s="247" t="s">
        <v>185</v>
      </c>
      <c r="F20" s="248"/>
      <c r="G20" s="248"/>
      <c r="H20" s="249"/>
      <c r="K20" s="243"/>
      <c r="L20" s="247" t="s">
        <v>185</v>
      </c>
      <c r="M20" s="248"/>
      <c r="N20" s="248"/>
      <c r="O20" s="249"/>
    </row>
    <row r="21" spans="4:20" x14ac:dyDescent="0.35">
      <c r="D21" s="243"/>
      <c r="E21" s="245">
        <v>2024</v>
      </c>
      <c r="F21" s="246"/>
      <c r="G21" s="246"/>
      <c r="H21" s="261">
        <v>0</v>
      </c>
      <c r="K21" s="243"/>
      <c r="L21" s="245">
        <v>2024</v>
      </c>
      <c r="M21" s="246"/>
      <c r="N21" s="246"/>
      <c r="O21" s="261">
        <v>0</v>
      </c>
      <c r="Q21" s="111" t="s">
        <v>186</v>
      </c>
    </row>
    <row r="22" spans="4:20" x14ac:dyDescent="0.35">
      <c r="D22" s="243"/>
      <c r="E22" s="233">
        <v>2025</v>
      </c>
      <c r="F22" s="234"/>
      <c r="G22" s="234"/>
      <c r="H22" s="113">
        <f>MROUND(H21+((H27-H21)/6),1%)</f>
        <v>0</v>
      </c>
      <c r="K22" s="243"/>
      <c r="L22" s="233">
        <v>2025</v>
      </c>
      <c r="M22" s="234"/>
      <c r="N22" s="234"/>
      <c r="O22" s="113">
        <f>MROUND(O21+((O27-O21)/6),1%)</f>
        <v>0</v>
      </c>
    </row>
    <row r="23" spans="4:20" x14ac:dyDescent="0.35">
      <c r="D23" s="243"/>
      <c r="E23" s="233">
        <v>2026</v>
      </c>
      <c r="F23" s="234"/>
      <c r="G23" s="234"/>
      <c r="H23" s="113">
        <f>MROUND(H21+2*((H27-H21)/6),1%)</f>
        <v>0</v>
      </c>
      <c r="K23" s="243"/>
      <c r="L23" s="233">
        <v>2026</v>
      </c>
      <c r="M23" s="234"/>
      <c r="N23" s="234"/>
      <c r="O23" s="113">
        <f>MROUND(O21+2*((O27-O21)/6),1%)</f>
        <v>0</v>
      </c>
    </row>
    <row r="24" spans="4:20" x14ac:dyDescent="0.35">
      <c r="D24" s="243"/>
      <c r="E24" s="233">
        <v>2027</v>
      </c>
      <c r="F24" s="234"/>
      <c r="G24" s="234"/>
      <c r="H24" s="114">
        <f>MROUND(H21+3*((H27-H21)/6),1%)</f>
        <v>0</v>
      </c>
      <c r="K24" s="243"/>
      <c r="L24" s="233">
        <v>2027</v>
      </c>
      <c r="M24" s="234"/>
      <c r="N24" s="234"/>
      <c r="O24" s="114">
        <f>MROUND(O21+3*((O27-O21)/6),1%)</f>
        <v>0</v>
      </c>
    </row>
    <row r="25" spans="4:20" x14ac:dyDescent="0.35">
      <c r="D25" s="243"/>
      <c r="E25" s="253">
        <v>2028</v>
      </c>
      <c r="F25" s="254"/>
      <c r="G25" s="254"/>
      <c r="H25" s="113">
        <f>MROUND(H21+4*((H27-H21)/6),1%)</f>
        <v>0</v>
      </c>
      <c r="K25" s="243"/>
      <c r="L25" s="233">
        <v>2028</v>
      </c>
      <c r="M25" s="234"/>
      <c r="N25" s="234"/>
      <c r="O25" s="113">
        <f>MROUND(O21+4*((O27-O21)/6),1%)</f>
        <v>0</v>
      </c>
    </row>
    <row r="26" spans="4:20" x14ac:dyDescent="0.35">
      <c r="D26" s="243"/>
      <c r="E26" s="231">
        <v>2029</v>
      </c>
      <c r="F26" s="232"/>
      <c r="G26" s="232"/>
      <c r="H26" s="113">
        <f>MROUND(H21+5*((H27-H21)/6),1%)</f>
        <v>0</v>
      </c>
      <c r="K26" s="243"/>
      <c r="L26" s="233">
        <v>2029</v>
      </c>
      <c r="M26" s="234"/>
      <c r="N26" s="234"/>
      <c r="O26" s="113">
        <f>MROUND(O21+5*((O27-O21)/6),1%)</f>
        <v>0</v>
      </c>
    </row>
    <row r="27" spans="4:20" ht="15" thickBot="1" x14ac:dyDescent="0.4">
      <c r="D27" s="244"/>
      <c r="E27" s="235">
        <v>2030</v>
      </c>
      <c r="F27" s="236"/>
      <c r="G27" s="236"/>
      <c r="H27" s="263">
        <v>0</v>
      </c>
      <c r="K27" s="244"/>
      <c r="L27" s="237">
        <v>2030</v>
      </c>
      <c r="M27" s="238"/>
      <c r="N27" s="238"/>
      <c r="O27" s="264">
        <v>0</v>
      </c>
    </row>
    <row r="31" spans="4:20" ht="15" customHeight="1" x14ac:dyDescent="0.35"/>
    <row r="32" spans="4:20" ht="15" hidden="1" customHeight="1" x14ac:dyDescent="0.35">
      <c r="E32" s="31"/>
      <c r="F32" s="31"/>
      <c r="G32" s="31"/>
      <c r="H32" s="31"/>
    </row>
    <row r="33" spans="4:37" ht="15" hidden="1" customHeight="1" x14ac:dyDescent="0.35">
      <c r="D33" s="239" t="s">
        <v>187</v>
      </c>
      <c r="E33" s="239"/>
      <c r="F33" s="239"/>
      <c r="G33" s="239"/>
      <c r="H33" s="239"/>
      <c r="I33" s="64">
        <v>2024</v>
      </c>
      <c r="J33" s="64">
        <v>2025</v>
      </c>
      <c r="K33" s="64">
        <v>2026</v>
      </c>
      <c r="L33" s="64">
        <v>2027</v>
      </c>
      <c r="M33" s="64">
        <v>2028</v>
      </c>
      <c r="N33" s="64">
        <v>2029</v>
      </c>
      <c r="O33" s="64">
        <v>2030</v>
      </c>
    </row>
    <row r="34" spans="4:37" ht="15.75" hidden="1" customHeight="1" x14ac:dyDescent="0.35">
      <c r="D34" s="239"/>
      <c r="E34" s="239"/>
      <c r="F34" s="239"/>
      <c r="G34" s="239"/>
      <c r="H34" s="239"/>
      <c r="I34" s="63">
        <f>((H7*H13)+(H8*H21))*H9</f>
        <v>0</v>
      </c>
      <c r="J34" s="63">
        <f>((H7*H14)+(H8*H22))*H9</f>
        <v>0</v>
      </c>
      <c r="K34" s="63">
        <f>((H7*H15)+(H8*H22))*H9</f>
        <v>0</v>
      </c>
      <c r="L34" s="63">
        <f>((H7*H16)+(H8*H24))*H9</f>
        <v>0</v>
      </c>
      <c r="M34" s="63">
        <f>((H7*H17)+(H8*H25))*H9</f>
        <v>0</v>
      </c>
      <c r="N34" s="63">
        <f>((H7*H18)+(H8*H26))*H9</f>
        <v>0</v>
      </c>
      <c r="O34" s="63">
        <f>((H7*H19)+(H8*H27))*H9</f>
        <v>0</v>
      </c>
    </row>
    <row r="35" spans="4:37" ht="15.75" hidden="1" customHeight="1" x14ac:dyDescent="0.4">
      <c r="D35" s="240"/>
      <c r="E35" s="240"/>
      <c r="F35" s="240"/>
      <c r="G35" s="240"/>
      <c r="H35" s="240"/>
    </row>
    <row r="36" spans="4:37" ht="15" hidden="1" customHeight="1" x14ac:dyDescent="0.35">
      <c r="D36" s="239" t="s">
        <v>188</v>
      </c>
      <c r="E36" s="239"/>
      <c r="F36" s="239"/>
      <c r="G36" s="239"/>
      <c r="H36" s="239"/>
      <c r="I36" s="64">
        <v>2024</v>
      </c>
      <c r="J36" s="64">
        <v>2025</v>
      </c>
      <c r="K36" s="64">
        <v>2026</v>
      </c>
      <c r="L36" s="64">
        <v>2027</v>
      </c>
      <c r="M36" s="64">
        <v>2028</v>
      </c>
      <c r="N36" s="64">
        <v>2029</v>
      </c>
      <c r="O36" s="64">
        <v>2030</v>
      </c>
      <c r="T36" s="3"/>
    </row>
    <row r="37" spans="4:37" ht="15" hidden="1" customHeight="1" x14ac:dyDescent="0.35">
      <c r="D37" s="239"/>
      <c r="E37" s="239"/>
      <c r="F37" s="239"/>
      <c r="G37" s="239"/>
      <c r="H37" s="239"/>
      <c r="I37" s="63">
        <f>((O7*O13)+(O8*O21))*O9</f>
        <v>0</v>
      </c>
      <c r="J37" s="63">
        <f>((O7*O14)+(O8*O22))*O9</f>
        <v>0</v>
      </c>
      <c r="K37" s="63">
        <f>((O7*O15)+(O8*O23))*O9</f>
        <v>0</v>
      </c>
      <c r="L37" s="63">
        <f>((O7*O16)+(O8*O24))*O9</f>
        <v>0</v>
      </c>
      <c r="M37" s="63">
        <f>((O7*O17)+(O8*O25))*O9</f>
        <v>0</v>
      </c>
      <c r="N37" s="63">
        <f>((O7*O18)+(O8*O26))*O9</f>
        <v>0</v>
      </c>
      <c r="O37" s="63">
        <f>((O7*O19)+(O8*O27))*O9</f>
        <v>0</v>
      </c>
      <c r="Q37" s="257" t="s">
        <v>189</v>
      </c>
      <c r="R37" s="257"/>
      <c r="S37" s="257"/>
    </row>
    <row r="38" spans="4:37" ht="15.75" hidden="1" customHeight="1" x14ac:dyDescent="0.4">
      <c r="D38" s="240"/>
      <c r="E38" s="240"/>
      <c r="F38" s="240"/>
      <c r="G38" s="240"/>
      <c r="H38" s="240"/>
      <c r="Q38" s="257"/>
      <c r="R38" s="257"/>
      <c r="S38" s="257"/>
      <c r="U38" s="3"/>
    </row>
    <row r="39" spans="4:37" ht="15" hidden="1" customHeight="1" x14ac:dyDescent="0.35">
      <c r="D39" s="241" t="s">
        <v>190</v>
      </c>
      <c r="E39" s="241"/>
      <c r="F39" s="241"/>
      <c r="G39" s="241"/>
      <c r="H39" s="241"/>
      <c r="I39" s="35">
        <v>2024</v>
      </c>
      <c r="J39" s="35">
        <v>2025</v>
      </c>
      <c r="K39" s="35">
        <v>2026</v>
      </c>
      <c r="L39" s="35">
        <v>2027</v>
      </c>
      <c r="M39" s="35">
        <v>2028</v>
      </c>
      <c r="N39" s="35">
        <v>2029</v>
      </c>
      <c r="O39" s="35">
        <v>2030</v>
      </c>
      <c r="Q39" s="257"/>
      <c r="R39" s="257"/>
      <c r="S39" s="257"/>
    </row>
    <row r="40" spans="4:37" ht="18.75" hidden="1" customHeight="1" x14ac:dyDescent="0.7">
      <c r="D40" s="241"/>
      <c r="E40" s="241"/>
      <c r="F40" s="241"/>
      <c r="G40" s="241"/>
      <c r="H40" s="241"/>
      <c r="I40" s="36">
        <f>I34+I37</f>
        <v>0</v>
      </c>
      <c r="J40" s="36">
        <f t="shared" ref="J40:O40" si="0">J34+J37</f>
        <v>0</v>
      </c>
      <c r="K40" s="36">
        <f t="shared" si="0"/>
        <v>0</v>
      </c>
      <c r="L40" s="36">
        <f t="shared" si="0"/>
        <v>0</v>
      </c>
      <c r="M40" s="36">
        <f t="shared" si="0"/>
        <v>0</v>
      </c>
      <c r="N40" s="36">
        <f t="shared" si="0"/>
        <v>0</v>
      </c>
      <c r="O40" s="36">
        <f t="shared" si="0"/>
        <v>0</v>
      </c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5"/>
      <c r="AF40" s="5"/>
      <c r="AG40" s="5"/>
      <c r="AH40" s="5"/>
      <c r="AI40" s="5"/>
      <c r="AJ40" s="5"/>
      <c r="AK40" s="5"/>
    </row>
    <row r="41" spans="4:37" ht="18.75" customHeight="1" x14ac:dyDescent="0.7"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27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2"/>
      <c r="AF41" s="2"/>
      <c r="AG41" s="2"/>
      <c r="AH41" s="2"/>
      <c r="AI41" s="2"/>
      <c r="AJ41" s="2"/>
      <c r="AK41" s="2"/>
    </row>
    <row r="42" spans="4:37" ht="15.75" customHeight="1" x14ac:dyDescent="0.7"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3"/>
    </row>
    <row r="43" spans="4:37" ht="15.75" customHeight="1" x14ac:dyDescent="0.7"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3"/>
    </row>
    <row r="44" spans="4:37" ht="15.75" customHeight="1" x14ac:dyDescent="0.7"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3"/>
    </row>
    <row r="45" spans="4:37" ht="15.75" customHeight="1" x14ac:dyDescent="0.7"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3"/>
    </row>
    <row r="46" spans="4:37" ht="15.75" customHeight="1" x14ac:dyDescent="0.7"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3"/>
    </row>
    <row r="47" spans="4:37" ht="15.75" customHeight="1" x14ac:dyDescent="0.7"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3"/>
    </row>
    <row r="48" spans="4:37" ht="15.75" customHeight="1" x14ac:dyDescent="0.7"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3"/>
    </row>
    <row r="49" spans="4:31" ht="15.75" customHeight="1" x14ac:dyDescent="0.7"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3"/>
    </row>
    <row r="50" spans="4:31" ht="15.75" customHeight="1" x14ac:dyDescent="0.7"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3"/>
    </row>
    <row r="51" spans="4:31" ht="15.75" customHeight="1" x14ac:dyDescent="0.7"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3"/>
    </row>
    <row r="52" spans="4:31" ht="15.75" customHeight="1" x14ac:dyDescent="0.7"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3"/>
    </row>
    <row r="53" spans="4:31" ht="15.75" customHeight="1" x14ac:dyDescent="0.7"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3"/>
    </row>
    <row r="54" spans="4:31" ht="15.75" customHeight="1" x14ac:dyDescent="0.7"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3"/>
    </row>
    <row r="55" spans="4:31" ht="15.75" customHeight="1" x14ac:dyDescent="0.7"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3"/>
    </row>
    <row r="56" spans="4:31" ht="15.75" customHeight="1" x14ac:dyDescent="0.7"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3"/>
    </row>
    <row r="57" spans="4:31" ht="15.75" customHeight="1" x14ac:dyDescent="0.7"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3"/>
    </row>
    <row r="58" spans="4:31" ht="18.75" customHeight="1" x14ac:dyDescent="0.7"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3"/>
    </row>
    <row r="59" spans="4:31" ht="18.75" customHeight="1" x14ac:dyDescent="0.7"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3"/>
    </row>
    <row r="60" spans="4:31" ht="15" customHeight="1" x14ac:dyDescent="0.7"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4:31" x14ac:dyDescent="0.35">
      <c r="D61" s="230"/>
      <c r="E61" s="230"/>
      <c r="F61" s="230"/>
      <c r="G61" s="230"/>
      <c r="H61" s="230"/>
    </row>
    <row r="62" spans="4:31" x14ac:dyDescent="0.35">
      <c r="D62" s="230"/>
      <c r="E62" s="230"/>
      <c r="F62" s="230"/>
      <c r="G62" s="230"/>
      <c r="H62" s="230"/>
    </row>
    <row r="63" spans="4:31" x14ac:dyDescent="0.35">
      <c r="D63" s="230"/>
      <c r="E63" s="230"/>
      <c r="F63" s="230"/>
      <c r="G63" s="230"/>
      <c r="H63" s="230"/>
    </row>
    <row r="64" spans="4:31" x14ac:dyDescent="0.35">
      <c r="D64" s="230"/>
      <c r="E64" s="230"/>
      <c r="F64" s="230"/>
      <c r="G64" s="230"/>
      <c r="H64" s="230"/>
    </row>
    <row r="65" spans="4:8" x14ac:dyDescent="0.35">
      <c r="D65" s="230"/>
      <c r="E65" s="230"/>
      <c r="F65" s="230"/>
      <c r="G65" s="230"/>
      <c r="H65" s="230"/>
    </row>
    <row r="66" spans="4:8" x14ac:dyDescent="0.35">
      <c r="D66" s="230"/>
      <c r="E66" s="230"/>
      <c r="F66" s="230"/>
      <c r="G66" s="230"/>
      <c r="H66" s="230"/>
    </row>
    <row r="67" spans="4:8" x14ac:dyDescent="0.35">
      <c r="D67" s="230"/>
      <c r="E67" s="230"/>
      <c r="F67" s="230"/>
      <c r="G67" s="230"/>
      <c r="H67" s="230"/>
    </row>
    <row r="68" spans="4:8" x14ac:dyDescent="0.35">
      <c r="D68" s="230"/>
      <c r="E68" s="230"/>
      <c r="F68" s="230"/>
      <c r="G68" s="230"/>
      <c r="H68" s="230"/>
    </row>
  </sheetData>
  <mergeCells count="62">
    <mergeCell ref="E2:O2"/>
    <mergeCell ref="Q37:S39"/>
    <mergeCell ref="E11:H11"/>
    <mergeCell ref="L11:O11"/>
    <mergeCell ref="D64:H64"/>
    <mergeCell ref="L22:N22"/>
    <mergeCell ref="L23:N23"/>
    <mergeCell ref="L17:N17"/>
    <mergeCell ref="L18:N18"/>
    <mergeCell ref="L19:N19"/>
    <mergeCell ref="L20:O20"/>
    <mergeCell ref="L12:O12"/>
    <mergeCell ref="R14:T17"/>
    <mergeCell ref="L9:N9"/>
    <mergeCell ref="K12:K27"/>
    <mergeCell ref="L13:N13"/>
    <mergeCell ref="L14:N14"/>
    <mergeCell ref="D62:H62"/>
    <mergeCell ref="L24:N24"/>
    <mergeCell ref="L25:N25"/>
    <mergeCell ref="L21:N21"/>
    <mergeCell ref="L15:N15"/>
    <mergeCell ref="E16:G16"/>
    <mergeCell ref="L16:N16"/>
    <mergeCell ref="E9:G9"/>
    <mergeCell ref="E15:G15"/>
    <mergeCell ref="E12:H12"/>
    <mergeCell ref="E17:G17"/>
    <mergeCell ref="E13:G13"/>
    <mergeCell ref="E14:G14"/>
    <mergeCell ref="E25:G25"/>
    <mergeCell ref="E23:G23"/>
    <mergeCell ref="E18:G18"/>
    <mergeCell ref="E24:G24"/>
    <mergeCell ref="E19:G19"/>
    <mergeCell ref="E21:G21"/>
    <mergeCell ref="E22:G22"/>
    <mergeCell ref="E20:H20"/>
    <mergeCell ref="D68:H68"/>
    <mergeCell ref="D63:H63"/>
    <mergeCell ref="E26:G26"/>
    <mergeCell ref="L26:N26"/>
    <mergeCell ref="E27:G27"/>
    <mergeCell ref="L27:N27"/>
    <mergeCell ref="D33:H34"/>
    <mergeCell ref="D35:H35"/>
    <mergeCell ref="D36:H37"/>
    <mergeCell ref="D38:H38"/>
    <mergeCell ref="D39:H40"/>
    <mergeCell ref="D61:H61"/>
    <mergeCell ref="D67:H67"/>
    <mergeCell ref="D12:D27"/>
    <mergeCell ref="D65:H65"/>
    <mergeCell ref="D66:H66"/>
    <mergeCell ref="E4:H4"/>
    <mergeCell ref="L4:O4"/>
    <mergeCell ref="E7:G7"/>
    <mergeCell ref="L7:N7"/>
    <mergeCell ref="E8:G8"/>
    <mergeCell ref="L8:N8"/>
    <mergeCell ref="E6:H6"/>
    <mergeCell ref="L6:O6"/>
  </mergeCell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9E5E56D-9249-4557-B103-5E9CE017860C}">
          <x14:formula1>
            <xm:f>Verberg_Percentages!$A$2:$A$22</xm:f>
          </x14:formula1>
          <xm:sqref>H21:H27 O7:O10 H19 H7:H10 O27 H13 O21 O13 O19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0602D5-9670-4A6B-BD9B-48F3E3D6D8BD}">
  <dimension ref="A1:R15"/>
  <sheetViews>
    <sheetView showGridLines="0" zoomScale="79" zoomScaleNormal="115" workbookViewId="0">
      <selection activeCell="G16" sqref="G15:G16"/>
    </sheetView>
  </sheetViews>
  <sheetFormatPr defaultRowHeight="14.5" x14ac:dyDescent="0.35"/>
  <cols>
    <col min="1" max="1" width="31.81640625" bestFit="1" customWidth="1"/>
    <col min="2" max="2" width="18" bestFit="1" customWidth="1"/>
    <col min="4" max="4" width="18.1796875" customWidth="1"/>
    <col min="5" max="5" width="13.1796875" customWidth="1"/>
    <col min="6" max="6" width="20.54296875" bestFit="1" customWidth="1"/>
    <col min="8" max="8" width="13.54296875" bestFit="1" customWidth="1"/>
    <col min="10" max="10" width="9.1796875" customWidth="1"/>
  </cols>
  <sheetData>
    <row r="1" spans="1:18" ht="21.5" thickBot="1" x14ac:dyDescent="0.4">
      <c r="A1" s="86" t="s">
        <v>191</v>
      </c>
      <c r="B1" s="174">
        <f>'CO2 referentie footprint'!E1</f>
        <v>0</v>
      </c>
      <c r="C1" s="259" t="s">
        <v>192</v>
      </c>
      <c r="D1" s="260"/>
      <c r="E1" s="173"/>
    </row>
    <row r="3" spans="1:18" ht="16.5" customHeight="1" thickBot="1" x14ac:dyDescent="0.55000000000000004">
      <c r="E3" s="37"/>
      <c r="I3" s="39"/>
      <c r="K3" s="39"/>
      <c r="O3" s="39"/>
      <c r="R3" s="7"/>
    </row>
    <row r="4" spans="1:18" ht="35" customHeight="1" x14ac:dyDescent="0.4">
      <c r="A4" s="41" t="s">
        <v>193</v>
      </c>
      <c r="B4" s="42" t="s">
        <v>194</v>
      </c>
      <c r="C4" s="43"/>
      <c r="D4" s="44" t="s">
        <v>195</v>
      </c>
      <c r="E4" s="45"/>
      <c r="F4" s="46" t="s">
        <v>196</v>
      </c>
      <c r="G4" s="43"/>
      <c r="H4" s="46" t="s">
        <v>197</v>
      </c>
      <c r="I4" s="39"/>
      <c r="J4" s="49" t="s">
        <v>198</v>
      </c>
      <c r="K4" s="40"/>
      <c r="O4" s="39"/>
      <c r="R4" s="7"/>
    </row>
    <row r="5" spans="1:18" x14ac:dyDescent="0.35">
      <c r="A5" s="102">
        <v>2024</v>
      </c>
      <c r="B5" s="103">
        <f>SUM('Footprint incl maatregelen'!U4:U999)</f>
        <v>0</v>
      </c>
      <c r="D5" s="87" t="e">
        <f>(1-(B5/$B$1))</f>
        <v>#DIV/0!</v>
      </c>
      <c r="E5" s="38"/>
      <c r="F5" s="269">
        <v>0.15</v>
      </c>
      <c r="H5" s="115">
        <f t="shared" ref="H5:H11" si="0">B5*(1-F5)</f>
        <v>0</v>
      </c>
      <c r="I5" s="1"/>
      <c r="J5" s="47" t="e">
        <f t="shared" ref="J5:J11" si="1">F5-D5</f>
        <v>#DIV/0!</v>
      </c>
      <c r="K5" s="1"/>
      <c r="O5" s="1"/>
    </row>
    <row r="6" spans="1:18" x14ac:dyDescent="0.35">
      <c r="A6" s="104">
        <v>2025</v>
      </c>
      <c r="B6" s="105">
        <f>SUM('Footprint incl maatregelen'!V4:V999)</f>
        <v>0</v>
      </c>
      <c r="D6" s="88" t="e">
        <f t="shared" ref="D6:D11" si="2">(1-(B6/$B$1))</f>
        <v>#DIV/0!</v>
      </c>
      <c r="E6" s="38"/>
      <c r="F6" s="269">
        <v>0.2</v>
      </c>
      <c r="H6" s="116">
        <f t="shared" si="0"/>
        <v>0</v>
      </c>
      <c r="I6" s="1"/>
      <c r="J6" s="47" t="e">
        <f t="shared" si="1"/>
        <v>#DIV/0!</v>
      </c>
      <c r="K6" s="1"/>
      <c r="O6" s="1"/>
      <c r="R6" s="1"/>
    </row>
    <row r="7" spans="1:18" x14ac:dyDescent="0.35">
      <c r="A7" s="104">
        <v>2026</v>
      </c>
      <c r="B7" s="103">
        <f>SUM('Footprint incl maatregelen'!W4:W999)</f>
        <v>0</v>
      </c>
      <c r="D7" s="88" t="e">
        <f t="shared" si="2"/>
        <v>#DIV/0!</v>
      </c>
      <c r="E7" s="38"/>
      <c r="F7" s="269">
        <v>0.25</v>
      </c>
      <c r="H7" s="116">
        <f t="shared" si="0"/>
        <v>0</v>
      </c>
      <c r="I7" s="1"/>
      <c r="J7" s="47" t="e">
        <f t="shared" si="1"/>
        <v>#DIV/0!</v>
      </c>
      <c r="K7" s="1"/>
      <c r="O7" s="1"/>
      <c r="R7" s="1"/>
    </row>
    <row r="8" spans="1:18" x14ac:dyDescent="0.35">
      <c r="A8" s="104">
        <v>2027</v>
      </c>
      <c r="B8" s="103">
        <f>SUM('Footprint incl maatregelen'!X4:X999)</f>
        <v>0</v>
      </c>
      <c r="D8" s="88" t="e">
        <f t="shared" si="2"/>
        <v>#DIV/0!</v>
      </c>
      <c r="E8" s="38"/>
      <c r="F8" s="269">
        <v>0.3</v>
      </c>
      <c r="H8" s="116">
        <f t="shared" si="0"/>
        <v>0</v>
      </c>
      <c r="I8" s="1"/>
      <c r="J8" s="47" t="e">
        <f t="shared" si="1"/>
        <v>#DIV/0!</v>
      </c>
      <c r="K8" s="1"/>
      <c r="O8" s="1"/>
      <c r="R8" s="1"/>
    </row>
    <row r="9" spans="1:18" x14ac:dyDescent="0.35">
      <c r="A9" s="104">
        <v>2028</v>
      </c>
      <c r="B9" s="103">
        <f>SUM('Footprint incl maatregelen'!Y4:Y999)</f>
        <v>0</v>
      </c>
      <c r="D9" s="88" t="e">
        <f t="shared" si="2"/>
        <v>#DIV/0!</v>
      </c>
      <c r="E9" s="38"/>
      <c r="F9" s="269">
        <v>0.45</v>
      </c>
      <c r="H9" s="116">
        <f t="shared" si="0"/>
        <v>0</v>
      </c>
      <c r="I9" s="1"/>
      <c r="J9" s="47" t="e">
        <f t="shared" si="1"/>
        <v>#DIV/0!</v>
      </c>
      <c r="K9" s="1"/>
      <c r="O9" s="1"/>
      <c r="R9" s="1"/>
    </row>
    <row r="10" spans="1:18" ht="14.5" customHeight="1" x14ac:dyDescent="0.35">
      <c r="A10" s="104">
        <v>2029</v>
      </c>
      <c r="B10" s="103">
        <f>SUM('Footprint incl maatregelen'!Z4:Z999)</f>
        <v>0</v>
      </c>
      <c r="D10" s="88" t="e">
        <f t="shared" si="2"/>
        <v>#DIV/0!</v>
      </c>
      <c r="E10" s="38"/>
      <c r="F10" s="269">
        <v>0.5</v>
      </c>
      <c r="H10" s="116">
        <f t="shared" si="0"/>
        <v>0</v>
      </c>
      <c r="I10" s="1"/>
      <c r="J10" s="47" t="e">
        <f t="shared" si="1"/>
        <v>#DIV/0!</v>
      </c>
      <c r="K10" s="1"/>
      <c r="L10" s="257" t="s">
        <v>199</v>
      </c>
      <c r="M10" s="257"/>
      <c r="N10" s="257"/>
      <c r="O10" s="257"/>
      <c r="R10" s="1"/>
    </row>
    <row r="11" spans="1:18" ht="15" thickBot="1" x14ac:dyDescent="0.4">
      <c r="A11" s="106">
        <v>2030</v>
      </c>
      <c r="B11" s="107">
        <f>SUM('Footprint incl maatregelen'!AA4:AA999)</f>
        <v>0</v>
      </c>
      <c r="D11" s="89" t="e">
        <f t="shared" si="2"/>
        <v>#DIV/0!</v>
      </c>
      <c r="E11" s="38"/>
      <c r="F11" s="270">
        <v>0.55000000000000004</v>
      </c>
      <c r="H11" s="117">
        <f t="shared" si="0"/>
        <v>0</v>
      </c>
      <c r="I11" s="1"/>
      <c r="J11" s="48" t="e">
        <f t="shared" si="1"/>
        <v>#DIV/0!</v>
      </c>
      <c r="K11" s="1"/>
      <c r="L11" s="257"/>
      <c r="M11" s="257"/>
      <c r="N11" s="257"/>
      <c r="O11" s="257"/>
      <c r="R11" s="1"/>
    </row>
    <row r="12" spans="1:18" x14ac:dyDescent="0.35">
      <c r="L12" s="257"/>
      <c r="M12" s="257"/>
      <c r="N12" s="257"/>
      <c r="O12" s="257"/>
    </row>
    <row r="13" spans="1:18" x14ac:dyDescent="0.35">
      <c r="D13" s="230"/>
      <c r="E13" s="230"/>
      <c r="L13" s="257"/>
      <c r="M13" s="257"/>
      <c r="N13" s="257"/>
      <c r="O13" s="257"/>
    </row>
    <row r="14" spans="1:18" x14ac:dyDescent="0.35">
      <c r="L14" s="257"/>
      <c r="M14" s="257"/>
      <c r="N14" s="257"/>
      <c r="O14" s="257"/>
    </row>
    <row r="15" spans="1:18" x14ac:dyDescent="0.35">
      <c r="L15" s="257"/>
      <c r="M15" s="257"/>
      <c r="N15" s="257"/>
      <c r="O15" s="257"/>
    </row>
  </sheetData>
  <mergeCells count="3">
    <mergeCell ref="D13:E13"/>
    <mergeCell ref="L10:O15"/>
    <mergeCell ref="C1:D1"/>
  </mergeCells>
  <conditionalFormatting sqref="J5">
    <cfRule type="expression" dxfId="13" priority="15">
      <formula>$J$5&lt;0</formula>
    </cfRule>
    <cfRule type="expression" dxfId="12" priority="16">
      <formula>$J$5&gt;0</formula>
    </cfRule>
  </conditionalFormatting>
  <conditionalFormatting sqref="J6">
    <cfRule type="expression" dxfId="11" priority="19">
      <formula>$J$6&lt;0</formula>
    </cfRule>
    <cfRule type="expression" dxfId="10" priority="20">
      <formula>$J$6&gt;0</formula>
    </cfRule>
  </conditionalFormatting>
  <conditionalFormatting sqref="J7">
    <cfRule type="expression" dxfId="9" priority="23">
      <formula>$J$7&lt;0</formula>
    </cfRule>
    <cfRule type="expression" dxfId="8" priority="24">
      <formula>$J$7&gt;0</formula>
    </cfRule>
  </conditionalFormatting>
  <conditionalFormatting sqref="J8">
    <cfRule type="expression" dxfId="7" priority="27">
      <formula>$J$8&gt;0</formula>
    </cfRule>
    <cfRule type="expression" dxfId="6" priority="28">
      <formula>$J$8&lt;0</formula>
    </cfRule>
  </conditionalFormatting>
  <conditionalFormatting sqref="J9">
    <cfRule type="expression" dxfId="5" priority="31">
      <formula>$J$9&lt;0</formula>
    </cfRule>
    <cfRule type="expression" dxfId="4" priority="32">
      <formula>$J$9&gt;0</formula>
    </cfRule>
  </conditionalFormatting>
  <conditionalFormatting sqref="J10">
    <cfRule type="expression" dxfId="3" priority="35">
      <formula>$J$10&lt;0</formula>
    </cfRule>
    <cfRule type="expression" dxfId="2" priority="36">
      <formula>$J$10&gt;0</formula>
    </cfRule>
  </conditionalFormatting>
  <conditionalFormatting sqref="J11">
    <cfRule type="expression" dxfId="1" priority="39">
      <formula>$J$11&lt;0</formula>
    </cfRule>
    <cfRule type="expression" dxfId="0" priority="40">
      <formula>$J$11&gt;0</formula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838E136-B5B2-4347-90D0-7580805ABD5F}">
          <x14:formula1>
            <xm:f>Verberg_Percentages!$A$2:$A$22</xm:f>
          </x14:formula1>
          <xm:sqref>F5:F11</xm:sqref>
        </x14:dataValidation>
        <x14:dataValidation type="list" allowBlank="1" showInputMessage="1" showErrorMessage="1" xr:uid="{AEC4E035-4FEA-4BD8-9566-36B0F7BC1CD9}">
          <x14:formula1>
            <xm:f>Verberg_Percentages!#REF!</xm:f>
          </x14:formula1>
          <xm:sqref>I5:I11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886C5F-67BA-4E42-B35F-0553E37C5711}">
  <dimension ref="A1:A22"/>
  <sheetViews>
    <sheetView workbookViewId="0">
      <selection sqref="A1:XFD4"/>
    </sheetView>
  </sheetViews>
  <sheetFormatPr defaultRowHeight="14.5" x14ac:dyDescent="0.35"/>
  <sheetData>
    <row r="1" spans="1:1" x14ac:dyDescent="0.35">
      <c r="A1" t="s">
        <v>200</v>
      </c>
    </row>
    <row r="2" spans="1:1" x14ac:dyDescent="0.35">
      <c r="A2" s="62">
        <v>0</v>
      </c>
    </row>
    <row r="3" spans="1:1" x14ac:dyDescent="0.35">
      <c r="A3" s="62">
        <v>0.05</v>
      </c>
    </row>
    <row r="4" spans="1:1" x14ac:dyDescent="0.35">
      <c r="A4" s="62">
        <v>0.1</v>
      </c>
    </row>
    <row r="5" spans="1:1" x14ac:dyDescent="0.35">
      <c r="A5" s="62">
        <v>0.15</v>
      </c>
    </row>
    <row r="6" spans="1:1" x14ac:dyDescent="0.35">
      <c r="A6" s="62">
        <v>0.2</v>
      </c>
    </row>
    <row r="7" spans="1:1" x14ac:dyDescent="0.35">
      <c r="A7" s="62">
        <v>0.25</v>
      </c>
    </row>
    <row r="8" spans="1:1" x14ac:dyDescent="0.35">
      <c r="A8" s="62">
        <v>0.3</v>
      </c>
    </row>
    <row r="9" spans="1:1" x14ac:dyDescent="0.35">
      <c r="A9" s="62">
        <v>0.35</v>
      </c>
    </row>
    <row r="10" spans="1:1" x14ac:dyDescent="0.35">
      <c r="A10" s="62">
        <v>0.4</v>
      </c>
    </row>
    <row r="11" spans="1:1" x14ac:dyDescent="0.35">
      <c r="A11" s="62">
        <v>0.45</v>
      </c>
    </row>
    <row r="12" spans="1:1" x14ac:dyDescent="0.35">
      <c r="A12" s="62">
        <v>0.5</v>
      </c>
    </row>
    <row r="13" spans="1:1" x14ac:dyDescent="0.35">
      <c r="A13" s="62">
        <v>0.55000000000000004</v>
      </c>
    </row>
    <row r="14" spans="1:1" x14ac:dyDescent="0.35">
      <c r="A14" s="62">
        <v>0.6</v>
      </c>
    </row>
    <row r="15" spans="1:1" x14ac:dyDescent="0.35">
      <c r="A15" s="62">
        <v>0.65</v>
      </c>
    </row>
    <row r="16" spans="1:1" x14ac:dyDescent="0.35">
      <c r="A16" s="62">
        <v>0.7</v>
      </c>
    </row>
    <row r="17" spans="1:1" x14ac:dyDescent="0.35">
      <c r="A17" s="62">
        <v>0.75</v>
      </c>
    </row>
    <row r="18" spans="1:1" x14ac:dyDescent="0.35">
      <c r="A18" s="62">
        <v>0.8</v>
      </c>
    </row>
    <row r="19" spans="1:1" x14ac:dyDescent="0.35">
      <c r="A19" s="62">
        <v>0.85</v>
      </c>
    </row>
    <row r="20" spans="1:1" x14ac:dyDescent="0.35">
      <c r="A20" s="62">
        <v>0.9</v>
      </c>
    </row>
    <row r="21" spans="1:1" x14ac:dyDescent="0.35">
      <c r="A21" s="62">
        <v>0.95</v>
      </c>
    </row>
    <row r="22" spans="1:1" x14ac:dyDescent="0.35">
      <c r="A22" s="62">
        <v>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SharedContentType xmlns="Microsoft.SharePoint.Taxonomy.ContentTypeSync" SourceId="2137f917-9df2-4fce-b447-1341bd3a5c8c" ContentTypeId="0x0101006261D5E71047644AB60DEC2636D6DD73" PreviousValue="false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Word bestand" ma:contentTypeID="0x0101006261D5E71047644AB60DEC2636D6DD7300103875199E960B438AC5929E75B5A4B1" ma:contentTypeVersion="480" ma:contentTypeDescription="" ma:contentTypeScope="" ma:versionID="b1ee26b423280dfb06bdaa606b6406eb">
  <xsd:schema xmlns:xsd="http://www.w3.org/2001/XMLSchema" xmlns:xs="http://www.w3.org/2001/XMLSchema" xmlns:p="http://schemas.microsoft.com/office/2006/metadata/properties" xmlns:ns2="b651a5c8-18d1-4676-949b-b33c2c763b6d" xmlns:ns3="6daa60e2-bd58-4dcb-97ac-d16bd0a0cc7d" xmlns:ns4="fa72064f-f1e2-4749-9400-315a28055112" xmlns:ns5="d7a187d9-a854-4467-9103-8adc49ee9a7f" targetNamespace="http://schemas.microsoft.com/office/2006/metadata/properties" ma:root="true" ma:fieldsID="ccfb4e948c6f1d27138462be6bae8ff5" ns2:_="" ns3:_="" ns4:_="" ns5:_="">
    <xsd:import namespace="b651a5c8-18d1-4676-949b-b33c2c763b6d"/>
    <xsd:import namespace="6daa60e2-bd58-4dcb-97ac-d16bd0a0cc7d"/>
    <xsd:import namespace="fa72064f-f1e2-4749-9400-315a28055112"/>
    <xsd:import namespace="d7a187d9-a854-4467-9103-8adc49ee9a7f"/>
    <xsd:element name="properties">
      <xsd:complexType>
        <xsd:sequence>
          <xsd:element name="documentManagement">
            <xsd:complexType>
              <xsd:all>
                <xsd:element ref="ns2:Datum_x0020_ontvangst" minOccurs="0"/>
                <xsd:element ref="ns2:Datum_x0020_document" minOccurs="0"/>
                <xsd:element ref="ns2:Datum_x0020_verzending" minOccurs="0"/>
                <xsd:element ref="ns2:Kenmerk_x0020_afzender" minOccurs="0"/>
                <xsd:element ref="ns2:Naam_x0020_relatie" minOccurs="0"/>
                <xsd:element ref="ns2:Postbus_x002f_adres_x0020_relatie" minOccurs="0"/>
                <xsd:element ref="ns2:Postcode_x0020_relatie1" minOccurs="0"/>
                <xsd:element ref="ns2:Plaats_x0020_relatie" minOccurs="0"/>
                <xsd:element ref="ns2:Land_x0020_relatie1" minOccurs="0"/>
                <xsd:element ref="ns2:E-mail_x0020_relatie" minOccurs="0"/>
                <xsd:element ref="ns2:Telefoonnummer_x0020_relatie" minOccurs="0"/>
                <xsd:element ref="ns2:Kenmerk_x0020_gerelateerd_x0020_document_x002f_dossier" minOccurs="0"/>
                <xsd:element ref="ns2:Areaalcode" minOccurs="0"/>
                <xsd:element ref="ns2:Traject-start" minOccurs="0"/>
                <xsd:element ref="ns2:Traject-eind" minOccurs="0"/>
                <xsd:element ref="ns2:Ingangsdatum_x0020_geheimhouding" minOccurs="0"/>
                <xsd:element ref="ns2:Einddatum_x0020_geheimhouding" minOccurs="0"/>
                <xsd:element ref="ns2:Gebeurtenis_x0020_einde_x0020_geheimhouding" minOccurs="0"/>
                <xsd:element ref="ns2:Ingangsdatum_x0020_openbaarmaking" minOccurs="0"/>
                <xsd:element ref="ns2:Openbaarheidsbeperking" minOccurs="0"/>
                <xsd:element ref="ns2:Notitie_x0020_document" minOccurs="0"/>
                <xsd:element ref="ns2:Uitgezonderd_x0020_van_x0020_vervanging" minOccurs="0"/>
                <xsd:element ref="ns2:cb0bc395e38145638a51dd612290f54d" minOccurs="0"/>
                <xsd:element ref="ns2:j6fa90620fc745e8b82349fe5ebd2af6" minOccurs="0"/>
                <xsd:element ref="ns2:oba227f9df7b4adb9fb03e006e714027" minOccurs="0"/>
                <xsd:element ref="ns2:n6ae26952f94454485d08f7afa7634de" minOccurs="0"/>
                <xsd:element ref="ns2:eb6d96c7a39b4a82859d6395136e1d0d" minOccurs="0"/>
                <xsd:element ref="ns2:TaxCatchAll" minOccurs="0"/>
                <xsd:element ref="ns2:l0143d74ac9f4375b5e53f3bf171c8eb" minOccurs="0"/>
                <xsd:element ref="ns2:TaxCatchAllLabel" minOccurs="0"/>
                <xsd:element ref="ns2:Toelichting_x0020_integriteit1" minOccurs="0"/>
                <xsd:element ref="ns2:dfa99505122e48579c24b43e3a44bd56" minOccurs="0"/>
                <xsd:element ref="ns2:Datum_x0020_vaststelling_x0020_integriteit" minOccurs="0"/>
                <xsd:element ref="ns2:Datum_x0020_migratie" minOccurs="0"/>
                <xsd:element ref="ns2:Herkomstapplicatie" minOccurs="0"/>
                <xsd:element ref="ns2:ic1e5ae45c78478e931e737a744a1309" minOccurs="0"/>
                <xsd:element ref="ns2:l198d4b554344fde9cd760def4ef28fe" minOccurs="0"/>
                <xsd:element ref="ns2:cacfb565f8424c199369c1c3170d561c" minOccurs="0"/>
                <xsd:element ref="ns3:SharedWithUsers" minOccurs="0"/>
                <xsd:element ref="ns3:SharedWithDetails" minOccurs="0"/>
                <xsd:element ref="ns4:Categorie" minOccurs="0"/>
                <xsd:element ref="ns4:Subcategorie" minOccurs="0"/>
                <xsd:element ref="ns4:MediaServiceMetadata" minOccurs="0"/>
                <xsd:element ref="ns4:MediaServiceFastMetadata" minOccurs="0"/>
                <xsd:element ref="ns4:MediaServiceSearchProperties" minOccurs="0"/>
                <xsd:element ref="ns4:MediaServiceObjectDetectorVersions" minOccurs="0"/>
                <xsd:element ref="ns4:MediaServiceDateTaken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5:_dlc_DocId" minOccurs="0"/>
                <xsd:element ref="ns5:_dlc_DocIdUrl" minOccurs="0"/>
                <xsd:element ref="ns5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51a5c8-18d1-4676-949b-b33c2c763b6d" elementFormDefault="qualified">
    <xsd:import namespace="http://schemas.microsoft.com/office/2006/documentManagement/types"/>
    <xsd:import namespace="http://schemas.microsoft.com/office/infopath/2007/PartnerControls"/>
    <xsd:element name="Datum_x0020_ontvangst" ma:index="5" nillable="true" ma:displayName="Datum ontvangst" ma:description="Datum van ontvangst van het ingekomen poststuk." ma:format="DateOnly" ma:internalName="Datum_x0020_ontvangst">
      <xsd:simpleType>
        <xsd:restriction base="dms:DateTime"/>
      </xsd:simpleType>
    </xsd:element>
    <xsd:element name="Datum_x0020_document" ma:index="6" nillable="true" ma:displayName="Datum document/poststuk" ma:description="Vul de datum zoals vermeld op het document in." ma:format="DateOnly" ma:internalName="Datum_x0020_document">
      <xsd:simpleType>
        <xsd:restriction base="dms:DateTime"/>
      </xsd:simpleType>
    </xsd:element>
    <xsd:element name="Datum_x0020_verzending" ma:index="7" nillable="true" ma:displayName="Datum verzending" ma:description="Datum van verzending van ingekomen en uitgaande post." ma:format="DateOnly" ma:internalName="Datum_x0020_verzending">
      <xsd:simpleType>
        <xsd:restriction base="dms:DateTime"/>
      </xsd:simpleType>
    </xsd:element>
    <xsd:element name="Kenmerk_x0020_afzender" ma:index="8" nillable="true" ma:displayName="Kenmerk afzender" ma:description="Het kenmerk dat een derde aan informatie heeft meegegeven." ma:internalName="Kenmerk_x0020_afzender">
      <xsd:simpleType>
        <xsd:restriction base="dms:Text">
          <xsd:maxLength value="255"/>
        </xsd:restriction>
      </xsd:simpleType>
    </xsd:element>
    <xsd:element name="Naam_x0020_relatie" ma:index="9" nillable="true" ma:displayName="Naam relatie" ma:description="Vul hier de persoon (voorletter + achternaam) of organisatie met evt. contactpersoon" ma:internalName="Naam_x0020_relatie">
      <xsd:simpleType>
        <xsd:restriction base="dms:Note">
          <xsd:maxLength value="255"/>
        </xsd:restriction>
      </xsd:simpleType>
    </xsd:element>
    <xsd:element name="Postbus_x002f_adres_x0020_relatie" ma:index="10" nillable="true" ma:displayName="Postbus/adres relatie" ma:description="" ma:internalName="Postbus_x002F_adres_x0020_relatie">
      <xsd:simpleType>
        <xsd:restriction base="dms:Text">
          <xsd:maxLength value="255"/>
        </xsd:restriction>
      </xsd:simpleType>
    </xsd:element>
    <xsd:element name="Postcode_x0020_relatie1" ma:index="11" nillable="true" ma:displayName="Postcode relatie" ma:internalName="Postcode_x0020_relatie1">
      <xsd:simpleType>
        <xsd:restriction base="dms:Text">
          <xsd:maxLength value="255"/>
        </xsd:restriction>
      </xsd:simpleType>
    </xsd:element>
    <xsd:element name="Plaats_x0020_relatie" ma:index="12" nillable="true" ma:displayName="Plaats relatie" ma:internalName="Plaats_x0020_relatie">
      <xsd:simpleType>
        <xsd:restriction base="dms:Text">
          <xsd:maxLength value="255"/>
        </xsd:restriction>
      </xsd:simpleType>
    </xsd:element>
    <xsd:element name="Land_x0020_relatie1" ma:index="13" nillable="true" ma:displayName="Land relatie" ma:internalName="Land_x0020_relatie1">
      <xsd:simpleType>
        <xsd:restriction base="dms:Text">
          <xsd:maxLength value="255"/>
        </xsd:restriction>
      </xsd:simpleType>
    </xsd:element>
    <xsd:element name="E-mail_x0020_relatie" ma:index="14" nillable="true" ma:displayName="E-mail relatie" ma:internalName="E_x002d_mail_x0020_relatie">
      <xsd:simpleType>
        <xsd:restriction base="dms:Text">
          <xsd:maxLength value="255"/>
        </xsd:restriction>
      </xsd:simpleType>
    </xsd:element>
    <xsd:element name="Telefoonnummer_x0020_relatie" ma:index="15" nillable="true" ma:displayName="Telefoonnummer relatie" ma:internalName="Telefoonnummer_x0020_relatie">
      <xsd:simpleType>
        <xsd:restriction base="dms:Text">
          <xsd:maxLength value="255"/>
        </xsd:restriction>
      </xsd:simpleType>
    </xsd:element>
    <xsd:element name="Kenmerk_x0020_gerelateerd_x0020_document_x002f_dossier" ma:index="18" nillable="true" ma:displayName="Kenmerk gerelateerd document/dossier" ma:internalName="Kenmerk_x0020_gerelateerd_x0020_document_x002F_dossier">
      <xsd:simpleType>
        <xsd:restriction base="dms:Text">
          <xsd:maxLength value="255"/>
        </xsd:restriction>
      </xsd:simpleType>
    </xsd:element>
    <xsd:element name="Areaalcode" ma:index="19" nillable="true" ma:displayName="Areaalcode" ma:internalName="Areaalcode">
      <xsd:simpleType>
        <xsd:restriction base="dms:Text">
          <xsd:maxLength value="255"/>
        </xsd:restriction>
      </xsd:simpleType>
    </xsd:element>
    <xsd:element name="Traject-start" ma:index="21" nillable="true" ma:displayName="Traject-start" ma:internalName="Traject_x002d_start">
      <xsd:simpleType>
        <xsd:restriction base="dms:Text">
          <xsd:maxLength value="255"/>
        </xsd:restriction>
      </xsd:simpleType>
    </xsd:element>
    <xsd:element name="Traject-eind" ma:index="22" nillable="true" ma:displayName="Traject-eind" ma:internalName="Traject_x002d_eind">
      <xsd:simpleType>
        <xsd:restriction base="dms:Text">
          <xsd:maxLength value="255"/>
        </xsd:restriction>
      </xsd:simpleType>
    </xsd:element>
    <xsd:element name="Ingangsdatum_x0020_geheimhouding" ma:index="23" nillable="true" ma:displayName="Ingangsdatum geheimhouding" ma:description="Vul de datum in waarop geheimhouding ingaat." ma:format="DateOnly" ma:internalName="Ingangsdatum_x0020_geheimhouding">
      <xsd:simpleType>
        <xsd:restriction base="dms:DateTime"/>
      </xsd:simpleType>
    </xsd:element>
    <xsd:element name="Einddatum_x0020_geheimhouding" ma:index="24" nillable="true" ma:displayName="Einddatum geheimhouding" ma:description="Vul de datum in waarop geheimhouding afloopt." ma:format="DateOnly" ma:internalName="Einddatum_x0020_geheimhouding">
      <xsd:simpleType>
        <xsd:restriction base="dms:DateTime"/>
      </xsd:simpleType>
    </xsd:element>
    <xsd:element name="Gebeurtenis_x0020_einde_x0020_geheimhouding" ma:index="25" nillable="true" ma:displayName="Gebeurtenis einde geheimhouding" ma:default="" ma:internalName="Gebeurtenis_x0020_einde_x0020_geheimhouding">
      <xsd:simpleType>
        <xsd:restriction base="dms:Text">
          <xsd:maxLength value="255"/>
        </xsd:restriction>
      </xsd:simpleType>
    </xsd:element>
    <xsd:element name="Ingangsdatum_x0020_openbaarmaking" ma:index="28" nillable="true" ma:displayName="Ingangsdatum openbaarmaking" ma:default="" ma:format="DateOnly" ma:internalName="Ingangsdatum_x0020_openbaarmaking">
      <xsd:simpleType>
        <xsd:restriction base="dms:DateTime"/>
      </xsd:simpleType>
    </xsd:element>
    <xsd:element name="Openbaarheidsbeperking" ma:index="30" nillable="true" ma:displayName="Openbaarheidsbeperking (aantal jaren)" ma:description="In jaren" ma:internalName="Openbaarheidsbeperking" ma:percentage="FALSE">
      <xsd:simpleType>
        <xsd:restriction base="dms:Number"/>
      </xsd:simpleType>
    </xsd:element>
    <xsd:element name="Notitie_x0020_document" ma:index="31" nillable="true" ma:displayName="Notities" ma:description="Notities over het document indien noodzakelijk." ma:internalName="Notitie_x0020_document">
      <xsd:simpleType>
        <xsd:restriction base="dms:Note">
          <xsd:maxLength value="255"/>
        </xsd:restriction>
      </xsd:simpleType>
    </xsd:element>
    <xsd:element name="Uitgezonderd_x0020_van_x0020_vervanging" ma:index="32" nillable="true" ma:displayName="Uitgezonderd van vervanging" ma:default="0" ma:description="" ma:internalName="Uitgezonderd_x0020_van_x0020_vervanging">
      <xsd:simpleType>
        <xsd:restriction base="dms:Boolean"/>
      </xsd:simpleType>
    </xsd:element>
    <xsd:element name="cb0bc395e38145638a51dd612290f54d" ma:index="34" nillable="true" ma:taxonomy="true" ma:internalName="cb0bc395e38145638a51dd612290f54d" ma:taxonomyFieldName="PNH_x002d_gebied" ma:displayName="Gebied/regio" ma:default="" ma:fieldId="{cb0bc395-e381-4563-8a51-dd612290f54d}" ma:taxonomyMulti="true" ma:sspId="2137f917-9df2-4fce-b447-1341bd3a5c8c" ma:termSetId="3c4da92d-c93b-4c88-912c-2ef8e8ce717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j6fa90620fc745e8b82349fe5ebd2af6" ma:index="35" nillable="true" ma:taxonomy="true" ma:internalName="j6fa90620fc745e8b82349fe5ebd2af6" ma:taxonomyFieldName="Kwalificatie_x0020_integriteit" ma:displayName="Kwalificatie integriteit" ma:readOnly="false" ma:default="" ma:fieldId="{36fa9062-0fc7-45e8-b823-49fe5ebd2af6}" ma:sspId="2137f917-9df2-4fce-b447-1341bd3a5c8c" ma:termSetId="0970a932-d222-42a2-b7b1-c764716dee5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oba227f9df7b4adb9fb03e006e714027" ma:index="38" nillable="true" ma:taxonomy="true" ma:internalName="oba227f9df7b4adb9fb03e006e714027" ma:taxonomyFieldName="Weg_x002d__x0020_vaarwegnummer" ma:displayName="Weg- vaarwegnummer" ma:default="" ma:fieldId="{8ba227f9-df7b-4adb-9fb0-3e006e714027}" ma:taxonomyMulti="true" ma:sspId="2137f917-9df2-4fce-b447-1341bd3a5c8c" ma:termSetId="b28dc8b3-b56b-4f5f-948d-8aa4beeefc3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n6ae26952f94454485d08f7afa7634de" ma:index="39" nillable="true" ma:taxonomy="true" ma:internalName="n6ae26952f94454485d08f7afa7634de" ma:taxonomyFieldName="Gerelateerde_x0020_applicatie" ma:displayName="Naam gerelateerde applicatie" ma:default="" ma:fieldId="{76ae2695-2f94-4544-85d0-8f7afa7634de}" ma:sspId="2137f917-9df2-4fce-b447-1341bd3a5c8c" ma:termSetId="3e7c0c09-34b6-468d-9d22-b7177f27b69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eb6d96c7a39b4a82859d6395136e1d0d" ma:index="41" nillable="true" ma:taxonomy="true" ma:internalName="eb6d96c7a39b4a82859d6395136e1d0d" ma:taxonomyFieldName="Documenttype" ma:displayName="Documenttype" ma:readOnly="false" ma:default="" ma:fieldId="{eb6d96c7-a39b-4a82-859d-6395136e1d0d}" ma:sspId="2137f917-9df2-4fce-b447-1341bd3a5c8c" ma:termSetId="4702c568-b1d3-4e70-b097-db046e340fe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42" nillable="true" ma:displayName="Taxonomy Catch All Column" ma:hidden="true" ma:list="{e73d33e1-906d-41c3-9266-687ceec08bc5}" ma:internalName="TaxCatchAll" ma:showField="CatchAllData" ma:web="6daa60e2-bd58-4dcb-97ac-d16bd0a0cc7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0143d74ac9f4375b5e53f3bf171c8eb" ma:index="43" nillable="true" ma:taxonomy="true" ma:internalName="l0143d74ac9f4375b5e53f3bf171c8eb" ma:taxonomyFieldName="Grondslag_x0020_voor_x0020_geheimhouding1" ma:displayName="Belang geheimhouding" ma:default="" ma:fieldId="{50143d74-ac9f-4375-b5e5-3f3bf171c8eb}" ma:sspId="2137f917-9df2-4fce-b447-1341bd3a5c8c" ma:termSetId="5403ddb3-66b7-4c11-9b55-7eb03d952a0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Label" ma:index="44" nillable="true" ma:displayName="Taxonomy Catch All Column1" ma:hidden="true" ma:list="{e73d33e1-906d-41c3-9266-687ceec08bc5}" ma:internalName="TaxCatchAllLabel" ma:readOnly="true" ma:showField="CatchAllDataLabel" ma:web="6daa60e2-bd58-4dcb-97ac-d16bd0a0cc7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oelichting_x0020_integriteit1" ma:index="46" nillable="true" ma:displayName="Toelichting integriteit" ma:default="" ma:hidden="true" ma:internalName="Toelichting_x0020_integriteit1" ma:readOnly="false">
      <xsd:simpleType>
        <xsd:restriction base="dms:Text">
          <xsd:maxLength value="255"/>
        </xsd:restriction>
      </xsd:simpleType>
    </xsd:element>
    <xsd:element name="dfa99505122e48579c24b43e3a44bd56" ma:index="48" nillable="true" ma:taxonomy="true" ma:internalName="dfa99505122e48579c24b43e3a44bd56" ma:taxonomyFieldName="Grondslag_x0020_openbaar" ma:displayName="Grondslag openbaar" ma:default="" ma:fieldId="{dfa99505-122e-4857-9c24-b43e3a44bd56}" ma:sspId="2137f917-9df2-4fce-b447-1341bd3a5c8c" ma:termSetId="3ff7e1b9-ce42-4fe0-8f36-5b4a4b7bd74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Datum_x0020_vaststelling_x0020_integriteit" ma:index="49" nillable="true" ma:displayName="Datum vaststelling integriteit" ma:description="De datum waarop de kwalificatie van de integriteit is afgegeven." ma:format="DateOnly" ma:hidden="true" ma:internalName="Datum_x0020_vaststelling_x0020_integriteit" ma:readOnly="false">
      <xsd:simpleType>
        <xsd:restriction base="dms:DateTime"/>
      </xsd:simpleType>
    </xsd:element>
    <xsd:element name="Datum_x0020_migratie" ma:index="50" nillable="true" ma:displayName="Datum migratie" ma:description="Dit is de migratiedatum van het dossier/document." ma:format="DateOnly" ma:hidden="true" ma:internalName="Datum_x0020_migratie" ma:readOnly="false">
      <xsd:simpleType>
        <xsd:restriction base="dms:DateTime"/>
      </xsd:simpleType>
    </xsd:element>
    <xsd:element name="Herkomstapplicatie" ma:index="52" nillable="true" ma:displayName="Herkomstapplicatie" ma:description="Dit is de naam of het kenmerk van de applicatie waaruit het dossier/document is gemigreerd." ma:hidden="true" ma:internalName="Herkomstapplicatie" ma:readOnly="false">
      <xsd:simpleType>
        <xsd:restriction base="dms:Text">
          <xsd:maxLength value="255"/>
        </xsd:restriction>
      </xsd:simpleType>
    </xsd:element>
    <xsd:element name="ic1e5ae45c78478e931e737a744a1309" ma:index="53" nillable="true" ma:taxonomy="true" ma:internalName="ic1e5ae45c78478e931e737a744a1309" ma:taxonomyFieldName="Geheimhouding_x0020_opgelegd_x0020_door" ma:displayName="Geheimhouding opgelegd door" ma:default="" ma:fieldId="{2c1e5ae4-5c78-478e-931e-737a744a1309}" ma:sspId="2137f917-9df2-4fce-b447-1341bd3a5c8c" ma:termSetId="a2752ca8-540c-485b-889e-fb329f36b05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l198d4b554344fde9cd760def4ef28fe" ma:index="54" nillable="true" ma:taxonomy="true" ma:internalName="l198d4b554344fde9cd760def4ef28fe" ma:taxonomyFieldName="Status_x0020_document" ma:displayName="Status document" ma:default="" ma:fieldId="{5198d4b5-5434-4fde-9cd7-60def4ef28fe}" ma:taxonomyMulti="true" ma:sspId="2137f917-9df2-4fce-b447-1341bd3a5c8c" ma:termSetId="ea338add-1567-4ad0-aaeb-9d0c59afcbe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cacfb565f8424c199369c1c3170d561c" ma:index="55" ma:taxonomy="true" ma:internalName="cacfb565f8424c199369c1c3170d561c" ma:taxonomyFieldName="Organisatieonderdeel" ma:displayName="Organisatieonderdeel" ma:readOnly="false" ma:default="" ma:fieldId="{cacfb565-f842-4c19-9369-c1c3170d561c}" ma:sspId="2137f917-9df2-4fce-b447-1341bd3a5c8c" ma:termSetId="b81dc232-8640-48f0-bc64-c4ee55a74d5e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aa60e2-bd58-4dcb-97ac-d16bd0a0cc7d" elementFormDefault="qualified">
    <xsd:import namespace="http://schemas.microsoft.com/office/2006/documentManagement/types"/>
    <xsd:import namespace="http://schemas.microsoft.com/office/infopath/2007/PartnerControls"/>
    <xsd:element name="SharedWithUsers" ma:index="56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57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72064f-f1e2-4749-9400-315a28055112" elementFormDefault="qualified">
    <xsd:import namespace="http://schemas.microsoft.com/office/2006/documentManagement/types"/>
    <xsd:import namespace="http://schemas.microsoft.com/office/infopath/2007/PartnerControls"/>
    <xsd:element name="Categorie" ma:index="58" nillable="true" ma:displayName="Doelen en algemeen" ma:format="Dropdown" ma:internalName="Categorie">
      <xsd:simpleType>
        <xsd:union memberTypes="dms:Text">
          <xsd:simpleType>
            <xsd:restriction base="dms:Choice">
              <xsd:enumeration value="CO2"/>
              <xsd:enumeration value="Circulariteit"/>
              <xsd:enumeration value="Energie"/>
              <xsd:enumeration value="Schone lucht"/>
              <xsd:enumeration value="Klimaatadaptatie"/>
              <xsd:enumeration value="Biodiversiteit"/>
              <xsd:enumeration value="Projecten B&amp;U"/>
              <xsd:enumeration value="Externe groepen"/>
              <xsd:enumeration value="Alg. Programma DI"/>
              <xsd:enumeration value="Financieel"/>
              <xsd:enumeration value="Overig"/>
            </xsd:restriction>
          </xsd:simpleType>
        </xsd:union>
      </xsd:simpleType>
    </xsd:element>
    <xsd:element name="Subcategorie" ma:index="59" nillable="true" ma:displayName="Domeinen en subcategorie" ma:format="Dropdown" ma:internalName="Subcategorie">
      <xsd:simpleType>
        <xsd:restriction base="dms:Choice">
          <xsd:enumeration value="Bodem en Groen"/>
          <xsd:enumeration value="Investeringsprojecten"/>
          <xsd:enumeration value="Gebiedscontracten"/>
          <xsd:enumeration value="Overige B&amp;U projecten"/>
          <xsd:enumeration value="Groen"/>
          <xsd:enumeration value="Beleid"/>
          <xsd:enumeration value="Instrumenten"/>
          <xsd:enumeration value="Monitoring"/>
          <xsd:enumeration value="KCI"/>
          <xsd:enumeration value="SEB"/>
          <xsd:enumeration value="Presentaties"/>
          <xsd:enumeration value="Communicatie"/>
          <xsd:enumeration value="Overig"/>
          <xsd:enumeration value="Subsidies"/>
          <xsd:enumeration value="Innovaties"/>
          <xsd:enumeration value="Kunstwerken"/>
          <xsd:enumeration value="Verhardingen"/>
        </xsd:restriction>
      </xsd:simpleType>
    </xsd:element>
    <xsd:element name="MediaServiceMetadata" ma:index="6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6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6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6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6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6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6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6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a187d9-a854-4467-9103-8adc49ee9a7f" elementFormDefault="qualified">
    <xsd:import namespace="http://schemas.microsoft.com/office/2006/documentManagement/types"/>
    <xsd:import namespace="http://schemas.microsoft.com/office/infopath/2007/PartnerControls"/>
    <xsd:element name="_dlc_DocId" ma:index="68" nillable="true" ma:displayName="Waarde van de document-id" ma:description="De waarde van de document-id die aan dit item is toegewezen." ma:indexed="true" ma:internalName="_dlc_DocId" ma:readOnly="true">
      <xsd:simpleType>
        <xsd:restriction base="dms:Text"/>
      </xsd:simpleType>
    </xsd:element>
    <xsd:element name="_dlc_DocIdUrl" ma:index="69" nillable="true" ma:displayName="Document-id" ma:description="Permanente koppeling naar di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70" nillable="true" ma:displayName="Id blijven behouden" ma:description="Id behouden tijdens toevoegen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45" ma:displayName="Inhoudstype"/>
        <xsd:element ref="dc:title" minOccurs="0" maxOccurs="1" ma:index="0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enmerk_x0020_gerelateerd_x0020_document_x002f_dossier xmlns="b651a5c8-18d1-4676-949b-b33c2c763b6d" xsi:nil="true"/>
    <eb6d96c7a39b4a82859d6395136e1d0d xmlns="b651a5c8-18d1-4676-949b-b33c2c763b6d">
      <Terms xmlns="http://schemas.microsoft.com/office/infopath/2007/PartnerControls"/>
    </eb6d96c7a39b4a82859d6395136e1d0d>
    <Postcode_x0020_relatie1 xmlns="b651a5c8-18d1-4676-949b-b33c2c763b6d" xsi:nil="true"/>
    <E-mail_x0020_relatie xmlns="b651a5c8-18d1-4676-949b-b33c2c763b6d" xsi:nil="true"/>
    <Openbaarheidsbeperking xmlns="b651a5c8-18d1-4676-949b-b33c2c763b6d" xsi:nil="true"/>
    <oba227f9df7b4adb9fb03e006e714027 xmlns="b651a5c8-18d1-4676-949b-b33c2c763b6d">
      <Terms xmlns="http://schemas.microsoft.com/office/infopath/2007/PartnerControls"/>
    </oba227f9df7b4adb9fb03e006e714027>
    <n6ae26952f94454485d08f7afa7634de xmlns="b651a5c8-18d1-4676-949b-b33c2c763b6d">
      <Terms xmlns="http://schemas.microsoft.com/office/infopath/2007/PartnerControls"/>
    </n6ae26952f94454485d08f7afa7634de>
    <Datum_x0020_vaststelling_x0020_integriteit xmlns="b651a5c8-18d1-4676-949b-b33c2c763b6d" xsi:nil="true"/>
    <Herkomstapplicatie xmlns="b651a5c8-18d1-4676-949b-b33c2c763b6d" xsi:nil="true"/>
    <Postbus_x002f_adres_x0020_relatie xmlns="b651a5c8-18d1-4676-949b-b33c2c763b6d" xsi:nil="true"/>
    <Uitgezonderd_x0020_van_x0020_vervanging xmlns="b651a5c8-18d1-4676-949b-b33c2c763b6d">false</Uitgezonderd_x0020_van_x0020_vervanging>
    <TaxCatchAll xmlns="b651a5c8-18d1-4676-949b-b33c2c763b6d">
      <Value>10</Value>
      <Value>1</Value>
    </TaxCatchAll>
    <Datum_x0020_ontvangst xmlns="b651a5c8-18d1-4676-949b-b33c2c763b6d" xsi:nil="true"/>
    <ic1e5ae45c78478e931e737a744a1309 xmlns="b651a5c8-18d1-4676-949b-b33c2c763b6d">
      <Terms xmlns="http://schemas.microsoft.com/office/infopath/2007/PartnerControls"/>
    </ic1e5ae45c78478e931e737a744a1309>
    <Ingangsdatum_x0020_geheimhouding xmlns="b651a5c8-18d1-4676-949b-b33c2c763b6d" xsi:nil="true"/>
    <Gebeurtenis_x0020_einde_x0020_geheimhouding xmlns="b651a5c8-18d1-4676-949b-b33c2c763b6d" xsi:nil="true"/>
    <l0143d74ac9f4375b5e53f3bf171c8eb xmlns="b651a5c8-18d1-4676-949b-b33c2c763b6d">
      <Terms xmlns="http://schemas.microsoft.com/office/infopath/2007/PartnerControls"/>
    </l0143d74ac9f4375b5e53f3bf171c8eb>
    <Categorie xmlns="fa72064f-f1e2-4749-9400-315a28055112" xsi:nil="true"/>
    <Traject-eind xmlns="b651a5c8-18d1-4676-949b-b33c2c763b6d" xsi:nil="true"/>
    <Ingangsdatum_x0020_openbaarmaking xmlns="b651a5c8-18d1-4676-949b-b33c2c763b6d" xsi:nil="true"/>
    <Naam_x0020_relatie xmlns="b651a5c8-18d1-4676-949b-b33c2c763b6d" xsi:nil="true"/>
    <Land_x0020_relatie1 xmlns="b651a5c8-18d1-4676-949b-b33c2c763b6d" xsi:nil="true"/>
    <j6fa90620fc745e8b82349fe5ebd2af6 xmlns="b651a5c8-18d1-4676-949b-b33c2c763b6d">
      <Terms xmlns="http://schemas.microsoft.com/office/infopath/2007/PartnerControls"/>
    </j6fa90620fc745e8b82349fe5ebd2af6>
    <Toelichting_x0020_integriteit1 xmlns="b651a5c8-18d1-4676-949b-b33c2c763b6d" xsi:nil="true"/>
    <dfa99505122e48579c24b43e3a44bd56 xmlns="b651a5c8-18d1-4676-949b-b33c2c763b6d">
      <Terms xmlns="http://schemas.microsoft.com/office/infopath/2007/PartnerControls"/>
    </dfa99505122e48579c24b43e3a44bd56>
    <l198d4b554344fde9cd760def4ef28fe xmlns="b651a5c8-18d1-4676-949b-b33c2c763b6d">
      <Terms xmlns="http://schemas.microsoft.com/office/infopath/2007/PartnerControls"/>
    </l198d4b554344fde9cd760def4ef28fe>
    <cacfb565f8424c199369c1c3170d561c xmlns="b651a5c8-18d1-4676-949b-b33c2c763b6d">
      <Terms xmlns="http://schemas.microsoft.com/office/infopath/2007/PartnerControls">
        <TermInfo xmlns="http://schemas.microsoft.com/office/infopath/2007/PartnerControls">
          <TermName xmlns="http://schemas.microsoft.com/office/infopath/2007/PartnerControls">BU:ID</TermName>
          <TermId xmlns="http://schemas.microsoft.com/office/infopath/2007/PartnerControls">3d54f230-7cd6-427b-86cb-ea880453c72f</TermId>
        </TermInfo>
      </Terms>
    </cacfb565f8424c199369c1c3170d561c>
    <Plaats_x0020_relatie xmlns="b651a5c8-18d1-4676-949b-b33c2c763b6d" xsi:nil="true"/>
    <Traject-start xmlns="b651a5c8-18d1-4676-949b-b33c2c763b6d" xsi:nil="true"/>
    <Kenmerk_x0020_afzender xmlns="b651a5c8-18d1-4676-949b-b33c2c763b6d" xsi:nil="true"/>
    <Datum_x0020_verzending xmlns="b651a5c8-18d1-4676-949b-b33c2c763b6d" xsi:nil="true"/>
    <Einddatum_x0020_geheimhouding xmlns="b651a5c8-18d1-4676-949b-b33c2c763b6d" xsi:nil="true"/>
    <Notitie_x0020_document xmlns="b651a5c8-18d1-4676-949b-b33c2c763b6d" xsi:nil="true"/>
    <Telefoonnummer_x0020_relatie xmlns="b651a5c8-18d1-4676-949b-b33c2c763b6d" xsi:nil="true"/>
    <cb0bc395e38145638a51dd612290f54d xmlns="b651a5c8-18d1-4676-949b-b33c2c763b6d">
      <Terms xmlns="http://schemas.microsoft.com/office/infopath/2007/PartnerControls"/>
    </cb0bc395e38145638a51dd612290f54d>
    <Datum_x0020_document xmlns="b651a5c8-18d1-4676-949b-b33c2c763b6d" xsi:nil="true"/>
    <Areaalcode xmlns="b651a5c8-18d1-4676-949b-b33c2c763b6d" xsi:nil="true"/>
    <Subcategorie xmlns="fa72064f-f1e2-4749-9400-315a28055112" xsi:nil="true"/>
    <Datum_x0020_migratie xmlns="b651a5c8-18d1-4676-949b-b33c2c763b6d" xsi:nil="true"/>
    <_dlc_DocId xmlns="d7a187d9-a854-4467-9103-8adc49ee9a7f">KDRVMZKDPKYM-171075385-3588</_dlc_DocId>
    <_dlc_DocIdUrl xmlns="d7a187d9-a854-4467-9103-8adc49ee9a7f">
      <Url>https://provincienoordholland.sharepoint.com/teams/duu-inf/_layouts/15/DocIdRedir.aspx?ID=KDRVMZKDPKYM-171075385-3588</Url>
      <Description>KDRVMZKDPKYM-171075385-3588</Description>
    </_dlc_DocIdUrl>
  </documentManagement>
</p:properties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4502969-01FD-438C-A690-F7BDEBF57FD4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26BC3253-76B8-40AE-AB1A-1416ADC706AA}">
  <ds:schemaRefs>
    <ds:schemaRef ds:uri="Microsoft.SharePoint.Taxonomy.ContentTypeSync"/>
  </ds:schemaRefs>
</ds:datastoreItem>
</file>

<file path=customXml/itemProps3.xml><?xml version="1.0" encoding="utf-8"?>
<ds:datastoreItem xmlns:ds="http://schemas.openxmlformats.org/officeDocument/2006/customXml" ds:itemID="{B497924B-1381-4831-BAB8-484C778C2F7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651a5c8-18d1-4676-949b-b33c2c763b6d"/>
    <ds:schemaRef ds:uri="6daa60e2-bd58-4dcb-97ac-d16bd0a0cc7d"/>
    <ds:schemaRef ds:uri="fa72064f-f1e2-4749-9400-315a28055112"/>
    <ds:schemaRef ds:uri="d7a187d9-a854-4467-9103-8adc49ee9a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62B3CEC7-8E11-42CE-956B-731AB97BCCE0}">
  <ds:schemaRefs>
    <ds:schemaRef ds:uri="http://schemas.microsoft.com/office/2006/metadata/properties"/>
    <ds:schemaRef ds:uri="http://schemas.microsoft.com/office/infopath/2007/PartnerControls"/>
    <ds:schemaRef ds:uri="b651a5c8-18d1-4676-949b-b33c2c763b6d"/>
    <ds:schemaRef ds:uri="fa72064f-f1e2-4749-9400-315a28055112"/>
    <ds:schemaRef ds:uri="d7a187d9-a854-4467-9103-8adc49ee9a7f"/>
  </ds:schemaRefs>
</ds:datastoreItem>
</file>

<file path=customXml/itemProps5.xml><?xml version="1.0" encoding="utf-8"?>
<ds:datastoreItem xmlns:ds="http://schemas.openxmlformats.org/officeDocument/2006/customXml" ds:itemID="{D94F345F-AD71-4A54-8B5B-C946FB4D8E6B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5b4b5705-b4ff-46b5-8261-fc5f5f46f4b9}" enabled="1" method="Standard" siteId="{49f943ef-3ce2-42d2-b529-ea37741a617b}" removed="0"/>
  <clbl:label id="{6d99bc28-8f28-4a73-a501-63a8e1eb3040}" enabled="0" method="" siteId="{6d99bc28-8f28-4a73-a501-63a8e1eb3040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8</vt:i4>
      </vt:variant>
    </vt:vector>
  </HeadingPairs>
  <TitlesOfParts>
    <vt:vector size="8" baseType="lpstr">
      <vt:lpstr>Handleiding</vt:lpstr>
      <vt:lpstr>CO2 referentie footprint</vt:lpstr>
      <vt:lpstr>Maatregelen</vt:lpstr>
      <vt:lpstr>TUSSENBEREKENINGEN</vt:lpstr>
      <vt:lpstr>Footprint incl maatregelen</vt:lpstr>
      <vt:lpstr>Materieel en Transport</vt:lpstr>
      <vt:lpstr>Resultaten</vt:lpstr>
      <vt:lpstr>Verberg_Percentages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Jeroen Kooke</dc:creator>
  <cp:keywords/>
  <dc:description/>
  <cp:lastModifiedBy>Martijn Weening</cp:lastModifiedBy>
  <cp:revision/>
  <dcterms:created xsi:type="dcterms:W3CDTF">2025-05-01T07:08:10Z</dcterms:created>
  <dcterms:modified xsi:type="dcterms:W3CDTF">2025-11-03T20:32:41Z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0x0101006261D5E71047644AB60DEC2636D6DD7300103875199E960B438AC5929E75B5A4B1</vt:lpwstr>
  </property>
  <property fmtid="{D5CDD505-2E9C-101B-9397-08002B2CF9AE}" pid="3" name="n0473b643a634bdd9d0f8eb24a9f924c">
    <vt:lpwstr>In behandeling|4c7b17d3-99d4-47d2-96b3-f1007e31f881</vt:lpwstr>
  </property>
  <property fmtid="{D5CDD505-2E9C-101B-9397-08002B2CF9AE}" pid="4" name="Organisatieonderdeel">
    <vt:lpwstr>10</vt:lpwstr>
  </property>
  <property fmtid="{D5CDD505-2E9C-101B-9397-08002B2CF9AE}" pid="5" name="_dlc_DocIdItemGuid">
    <vt:lpwstr>a2b0451e-4ff9-4e22-8335-5c2e95e50762</vt:lpwstr>
  </property>
  <property fmtid="{D5CDD505-2E9C-101B-9397-08002B2CF9AE}" pid="6" name="af5ae35b54c84f09896a11b2dec84839">
    <vt:lpwstr/>
  </property>
  <property fmtid="{D5CDD505-2E9C-101B-9397-08002B2CF9AE}" pid="7" name="Status_x0020_document">
    <vt:lpwstr/>
  </property>
  <property fmtid="{D5CDD505-2E9C-101B-9397-08002B2CF9AE}" pid="8" name="PNHActiviteit">
    <vt:lpwstr/>
  </property>
  <property fmtid="{D5CDD505-2E9C-101B-9397-08002B2CF9AE}" pid="9" name="Domein">
    <vt:lpwstr/>
  </property>
  <property fmtid="{D5CDD505-2E9C-101B-9397-08002B2CF9AE}" pid="10" name="Grondslag_x0020_openbaar">
    <vt:lpwstr/>
  </property>
  <property fmtid="{D5CDD505-2E9C-101B-9397-08002B2CF9AE}" pid="11" name="ncd4c9f9bf614d388b72eb91968d1b81">
    <vt:lpwstr/>
  </property>
  <property fmtid="{D5CDD505-2E9C-101B-9397-08002B2CF9AE}" pid="12" name="Grondslag voor geheimhouding1">
    <vt:lpwstr/>
  </property>
  <property fmtid="{D5CDD505-2E9C-101B-9397-08002B2CF9AE}" pid="13" name="ad9c06bc15a3492eb529eb48ca2db363">
    <vt:lpwstr/>
  </property>
  <property fmtid="{D5CDD505-2E9C-101B-9397-08002B2CF9AE}" pid="14" name="Documenttype">
    <vt:lpwstr/>
  </property>
  <property fmtid="{D5CDD505-2E9C-101B-9397-08002B2CF9AE}" pid="15" name="gc0684d3c12b44f3a596ed170a775d7b">
    <vt:lpwstr/>
  </property>
  <property fmtid="{D5CDD505-2E9C-101B-9397-08002B2CF9AE}" pid="16" name="Status dossier">
    <vt:lpwstr>1;#In behandeling|4c7b17d3-99d4-47d2-96b3-f1007e31f881</vt:lpwstr>
  </property>
  <property fmtid="{D5CDD505-2E9C-101B-9397-08002B2CF9AE}" pid="17" name="Objectsoort">
    <vt:lpwstr/>
  </property>
  <property fmtid="{D5CDD505-2E9C-101B-9397-08002B2CF9AE}" pid="18" name="p5189299153b471dbe208a1382badc36">
    <vt:lpwstr/>
  </property>
  <property fmtid="{D5CDD505-2E9C-101B-9397-08002B2CF9AE}" pid="19" name="fc889d47b20d4b7eb23397d202ce916e">
    <vt:lpwstr/>
  </property>
  <property fmtid="{D5CDD505-2E9C-101B-9397-08002B2CF9AE}" pid="20" name="Soort_x0020_record">
    <vt:lpwstr/>
  </property>
  <property fmtid="{D5CDD505-2E9C-101B-9397-08002B2CF9AE}" pid="21" name="Aanvang_x0020_bewaartermijn">
    <vt:lpwstr/>
  </property>
  <property fmtid="{D5CDD505-2E9C-101B-9397-08002B2CF9AE}" pid="22" name="Toezichtsgebied">
    <vt:lpwstr/>
  </property>
  <property fmtid="{D5CDD505-2E9C-101B-9397-08002B2CF9AE}" pid="23" name="Status document">
    <vt:lpwstr/>
  </property>
  <property fmtid="{D5CDD505-2E9C-101B-9397-08002B2CF9AE}" pid="24" name="Grondslag_x0020_voor_x0020_geheimhouding1">
    <vt:lpwstr/>
  </property>
  <property fmtid="{D5CDD505-2E9C-101B-9397-08002B2CF9AE}" pid="25" name="Type_x0020_aanbestedingsdossier">
    <vt:lpwstr/>
  </property>
  <property fmtid="{D5CDD505-2E9C-101B-9397-08002B2CF9AE}" pid="26" name="Projectfase">
    <vt:lpwstr/>
  </property>
  <property fmtid="{D5CDD505-2E9C-101B-9397-08002B2CF9AE}" pid="27" name="Kwalificatie integriteit">
    <vt:lpwstr/>
  </property>
  <property fmtid="{D5CDD505-2E9C-101B-9397-08002B2CF9AE}" pid="28" name="fb9bf6f430b7444982f92b4cc13cc59b">
    <vt:lpwstr/>
  </property>
  <property fmtid="{D5CDD505-2E9C-101B-9397-08002B2CF9AE}" pid="29" name="Geheimhouding_x0020_opgelegd_x0020_door">
    <vt:lpwstr/>
  </property>
  <property fmtid="{D5CDD505-2E9C-101B-9397-08002B2CF9AE}" pid="30" name="Geheimhouding opgelegd door">
    <vt:lpwstr/>
  </property>
  <property fmtid="{D5CDD505-2E9C-101B-9397-08002B2CF9AE}" pid="31" name="PNH-gebied">
    <vt:lpwstr/>
  </property>
  <property fmtid="{D5CDD505-2E9C-101B-9397-08002B2CF9AE}" pid="32" name="Kwalificatie_x0020_integriteit">
    <vt:lpwstr/>
  </property>
  <property fmtid="{D5CDD505-2E9C-101B-9397-08002B2CF9AE}" pid="33" name="dc72c89380db49daa673ce313ca9a274">
    <vt:lpwstr/>
  </property>
  <property fmtid="{D5CDD505-2E9C-101B-9397-08002B2CF9AE}" pid="34" name="Hoedanigheid">
    <vt:lpwstr/>
  </property>
  <property fmtid="{D5CDD505-2E9C-101B-9397-08002B2CF9AE}" pid="35" name="Uitkomst">
    <vt:lpwstr/>
  </property>
  <property fmtid="{D5CDD505-2E9C-101B-9397-08002B2CF9AE}" pid="36" name="e31121ba8f2448e0a4e586576f4bb073">
    <vt:lpwstr/>
  </property>
  <property fmtid="{D5CDD505-2E9C-101B-9397-08002B2CF9AE}" pid="37" name="Gerelateerde_x0020_applicatie">
    <vt:lpwstr/>
  </property>
  <property fmtid="{D5CDD505-2E9C-101B-9397-08002B2CF9AE}" pid="38" name="PNH_x002d_gebied">
    <vt:lpwstr/>
  </property>
  <property fmtid="{D5CDD505-2E9C-101B-9397-08002B2CF9AE}" pid="39" name="o5875bba6424448f97b2d90a0067556d">
    <vt:lpwstr/>
  </property>
  <property fmtid="{D5CDD505-2E9C-101B-9397-08002B2CF9AE}" pid="40" name="Locatie_x0020_verplaatsen">
    <vt:lpwstr/>
  </property>
  <property fmtid="{D5CDD505-2E9C-101B-9397-08002B2CF9AE}" pid="41" name="Status_x0020_dossier">
    <vt:lpwstr>1;#In behandeling|4c7b17d3-99d4-47d2-96b3-f1007e31f881</vt:lpwstr>
  </property>
  <property fmtid="{D5CDD505-2E9C-101B-9397-08002B2CF9AE}" pid="42" name="m60a1d1c449c48bbbcc326f67337168b">
    <vt:lpwstr/>
  </property>
  <property fmtid="{D5CDD505-2E9C-101B-9397-08002B2CF9AE}" pid="43" name="Soort_x0020_toezicht">
    <vt:lpwstr/>
  </property>
  <property fmtid="{D5CDD505-2E9C-101B-9397-08002B2CF9AE}" pid="44" name="Beleidsthema">
    <vt:lpwstr/>
  </property>
  <property fmtid="{D5CDD505-2E9C-101B-9397-08002B2CF9AE}" pid="45" name="PNHBedrijfsproces">
    <vt:lpwstr/>
  </property>
  <property fmtid="{D5CDD505-2E9C-101B-9397-08002B2CF9AE}" pid="46" name="Projectactiviteit">
    <vt:lpwstr/>
  </property>
  <property fmtid="{D5CDD505-2E9C-101B-9397-08002B2CF9AE}" pid="47" name="e3b34194e53f42cda968a65aa076568b">
    <vt:lpwstr/>
  </property>
  <property fmtid="{D5CDD505-2E9C-101B-9397-08002B2CF9AE}" pid="48" name="g885bc7ff7c74afcad9e1f351ef621c8">
    <vt:lpwstr/>
  </property>
  <property fmtid="{D5CDD505-2E9C-101B-9397-08002B2CF9AE}" pid="49" name="j3178a27eff5453fac94614d7a6a9e08">
    <vt:lpwstr/>
  </property>
  <property fmtid="{D5CDD505-2E9C-101B-9397-08002B2CF9AE}" pid="50" name="Gerelateerde applicatie">
    <vt:lpwstr/>
  </property>
  <property fmtid="{D5CDD505-2E9C-101B-9397-08002B2CF9AE}" pid="51" name="Weg_x002d__x0020_vaarwegnummer">
    <vt:lpwstr/>
  </property>
  <property fmtid="{D5CDD505-2E9C-101B-9397-08002B2CF9AE}" pid="52" name="Grondslag openbaar">
    <vt:lpwstr/>
  </property>
  <property fmtid="{D5CDD505-2E9C-101B-9397-08002B2CF9AE}" pid="53" name="ge2120871af745b1ae0504045904b319">
    <vt:lpwstr/>
  </property>
  <property fmtid="{D5CDD505-2E9C-101B-9397-08002B2CF9AE}" pid="54" name="Weg- vaarwegnummer">
    <vt:lpwstr/>
  </property>
  <property fmtid="{D5CDD505-2E9C-101B-9397-08002B2CF9AE}" pid="55" name="Soort record">
    <vt:lpwstr/>
  </property>
  <property fmtid="{D5CDD505-2E9C-101B-9397-08002B2CF9AE}" pid="56" name="Aanvang bewaartermijn">
    <vt:lpwstr/>
  </property>
  <property fmtid="{D5CDD505-2E9C-101B-9397-08002B2CF9AE}" pid="57" name="Soort toezicht">
    <vt:lpwstr/>
  </property>
  <property fmtid="{D5CDD505-2E9C-101B-9397-08002B2CF9AE}" pid="58" name="Locatie verplaatsen">
    <vt:lpwstr/>
  </property>
  <property fmtid="{D5CDD505-2E9C-101B-9397-08002B2CF9AE}" pid="59" name="Type aanbestedingsdossier">
    <vt:lpwstr/>
  </property>
</Properties>
</file>